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8_{E706E22D-B323-4A1F-9470-5288A4518E45}" xr6:coauthVersionLast="36" xr6:coauthVersionMax="36" xr10:uidLastSave="{00000000-0000-0000-0000-000000000000}"/>
  <bookViews>
    <workbookView xWindow="0" yWindow="0" windowWidth="28770" windowHeight="12030" activeTab="3" xr2:uid="{00000000-000D-0000-FFFF-FFFF00000000}"/>
  </bookViews>
  <sheets>
    <sheet name="ISTRUZIONI" sheetId="8" r:id="rId1"/>
    <sheet name="Sinottico costi" sheetId="5" r:id="rId2"/>
    <sheet name="GANTT" sheetId="9" r:id="rId3"/>
    <sheet name="Costo del personale_RI" sheetId="1" r:id="rId4"/>
    <sheet name="Costo del personale_SS" sheetId="10" r:id="rId5"/>
    <sheet name="Costi Ricerca Servizi Brevetti" sheetId="6" r:id="rId6"/>
    <sheet name="Stumentazione - altri costi" sheetId="7" r:id="rId7"/>
  </sheets>
  <definedNames>
    <definedName name="_xlnm._FilterDatabase" localSheetId="1" hidden="1">'Sinottico costi'!$A$9:$G$145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5" i="1" l="1"/>
  <c r="B93" i="1"/>
  <c r="A40" i="6" s="1"/>
  <c r="B71" i="1"/>
  <c r="B49" i="1"/>
  <c r="A22" i="6" s="1"/>
  <c r="B27" i="1"/>
  <c r="B4" i="1"/>
  <c r="A124" i="7"/>
  <c r="G124" i="7" s="1"/>
  <c r="A49" i="6"/>
  <c r="G49" i="6" s="1"/>
  <c r="A31" i="6"/>
  <c r="A76" i="7" s="1"/>
  <c r="G76" i="7" s="1"/>
  <c r="A13" i="6"/>
  <c r="G13" i="6" s="1"/>
  <c r="H24" i="5"/>
  <c r="F22" i="5"/>
  <c r="G22" i="5"/>
  <c r="F19" i="5"/>
  <c r="G19" i="5"/>
  <c r="F20" i="5"/>
  <c r="G20" i="5"/>
  <c r="E22" i="5"/>
  <c r="E20" i="5"/>
  <c r="E19" i="5"/>
  <c r="F18" i="5"/>
  <c r="G18" i="5"/>
  <c r="E18" i="5"/>
  <c r="C96" i="7"/>
  <c r="D96" i="7"/>
  <c r="B56" i="6"/>
  <c r="I72" i="7"/>
  <c r="J72" i="7"/>
  <c r="H72" i="7"/>
  <c r="I48" i="7"/>
  <c r="J48" i="7"/>
  <c r="H48" i="7"/>
  <c r="I24" i="7"/>
  <c r="J24" i="7"/>
  <c r="H24" i="7"/>
  <c r="C144" i="7"/>
  <c r="D144" i="7"/>
  <c r="C120" i="7"/>
  <c r="D120" i="7"/>
  <c r="B144" i="7"/>
  <c r="B120" i="7"/>
  <c r="B96" i="7"/>
  <c r="C72" i="7"/>
  <c r="D72" i="7"/>
  <c r="B72" i="7"/>
  <c r="C48" i="7"/>
  <c r="D48" i="7"/>
  <c r="B48" i="7"/>
  <c r="C24" i="7"/>
  <c r="D24" i="7"/>
  <c r="B24" i="7"/>
  <c r="C12" i="7"/>
  <c r="D12" i="7"/>
  <c r="B12" i="7"/>
  <c r="C36" i="7"/>
  <c r="D36" i="7"/>
  <c r="B36" i="7"/>
  <c r="C60" i="7"/>
  <c r="D60" i="7"/>
  <c r="B60" i="7"/>
  <c r="C84" i="7"/>
  <c r="D84" i="7"/>
  <c r="B84" i="7"/>
  <c r="C108" i="7"/>
  <c r="D108" i="7"/>
  <c r="B108" i="7"/>
  <c r="B27" i="9"/>
  <c r="B23" i="9"/>
  <c r="B18" i="9"/>
  <c r="B128" i="10"/>
  <c r="B123" i="10"/>
  <c r="B118" i="10"/>
  <c r="B106" i="10"/>
  <c r="B101" i="10"/>
  <c r="B96" i="10"/>
  <c r="B84" i="10"/>
  <c r="B79" i="10"/>
  <c r="B74" i="10"/>
  <c r="B62" i="10"/>
  <c r="B57" i="10"/>
  <c r="B52" i="10"/>
  <c r="B40" i="10"/>
  <c r="B35" i="10"/>
  <c r="B30" i="10"/>
  <c r="B128" i="1"/>
  <c r="B123" i="1"/>
  <c r="B118" i="1"/>
  <c r="B106" i="1"/>
  <c r="B101" i="1"/>
  <c r="B96" i="1"/>
  <c r="B84" i="1"/>
  <c r="B79" i="1"/>
  <c r="B74" i="1"/>
  <c r="B62" i="1"/>
  <c r="B57" i="1"/>
  <c r="B52" i="1"/>
  <c r="B40" i="1"/>
  <c r="B35" i="1"/>
  <c r="B30" i="1"/>
  <c r="B14" i="9"/>
  <c r="B10" i="9"/>
  <c r="B5" i="9"/>
  <c r="F140" i="5"/>
  <c r="C135" i="5"/>
  <c r="C133" i="5"/>
  <c r="G99" i="5"/>
  <c r="D92" i="5"/>
  <c r="F80" i="5"/>
  <c r="G80" i="5"/>
  <c r="E140" i="5"/>
  <c r="E139" i="5"/>
  <c r="E100" i="5"/>
  <c r="B133" i="5"/>
  <c r="B92" i="5"/>
  <c r="D52" i="5"/>
  <c r="D53" i="5"/>
  <c r="F60" i="5"/>
  <c r="G60" i="5"/>
  <c r="G59" i="5"/>
  <c r="G40" i="5"/>
  <c r="F39" i="5"/>
  <c r="C33" i="5"/>
  <c r="K143" i="7"/>
  <c r="E143" i="7"/>
  <c r="K142" i="7"/>
  <c r="E142" i="7"/>
  <c r="K141" i="7"/>
  <c r="E141" i="7"/>
  <c r="K140" i="7"/>
  <c r="E140" i="7"/>
  <c r="K139" i="7"/>
  <c r="E139" i="7"/>
  <c r="K138" i="7"/>
  <c r="E138" i="7"/>
  <c r="K137" i="7"/>
  <c r="E137" i="7"/>
  <c r="K136" i="7"/>
  <c r="E136" i="7"/>
  <c r="K135" i="7"/>
  <c r="E135" i="7"/>
  <c r="K134" i="7"/>
  <c r="E134" i="7"/>
  <c r="K133" i="7"/>
  <c r="E133" i="7"/>
  <c r="G132" i="7"/>
  <c r="J131" i="7"/>
  <c r="G142" i="5" s="1"/>
  <c r="I131" i="7"/>
  <c r="F142" i="5" s="1"/>
  <c r="H131" i="7"/>
  <c r="D131" i="7"/>
  <c r="D135" i="5" s="1"/>
  <c r="C131" i="7"/>
  <c r="B131" i="7"/>
  <c r="E131" i="7" s="1"/>
  <c r="K130" i="7"/>
  <c r="E130" i="7"/>
  <c r="K129" i="7"/>
  <c r="E129" i="7"/>
  <c r="K128" i="7"/>
  <c r="E128" i="7"/>
  <c r="K127" i="7"/>
  <c r="E127" i="7"/>
  <c r="K126" i="7"/>
  <c r="E126" i="7"/>
  <c r="G125" i="7"/>
  <c r="D115" i="5"/>
  <c r="K119" i="7"/>
  <c r="E119" i="7"/>
  <c r="K118" i="7"/>
  <c r="E118" i="7"/>
  <c r="K117" i="7"/>
  <c r="E117" i="7"/>
  <c r="K116" i="7"/>
  <c r="E116" i="7"/>
  <c r="K115" i="7"/>
  <c r="E115" i="7"/>
  <c r="K114" i="7"/>
  <c r="E114" i="7"/>
  <c r="K113" i="7"/>
  <c r="E113" i="7"/>
  <c r="K112" i="7"/>
  <c r="E112" i="7"/>
  <c r="K111" i="7"/>
  <c r="E111" i="7"/>
  <c r="K110" i="7"/>
  <c r="E110" i="7"/>
  <c r="K109" i="7"/>
  <c r="E109" i="7"/>
  <c r="G108" i="7"/>
  <c r="J107" i="7"/>
  <c r="G122" i="5" s="1"/>
  <c r="I107" i="7"/>
  <c r="F122" i="5" s="1"/>
  <c r="H107" i="7"/>
  <c r="E122" i="5" s="1"/>
  <c r="D107" i="7"/>
  <c r="C107" i="7"/>
  <c r="C115" i="5" s="1"/>
  <c r="B107" i="7"/>
  <c r="E107" i="7" s="1"/>
  <c r="K106" i="7"/>
  <c r="E106" i="7"/>
  <c r="K105" i="7"/>
  <c r="E105" i="7"/>
  <c r="K104" i="7"/>
  <c r="E104" i="7"/>
  <c r="K103" i="7"/>
  <c r="E103" i="7"/>
  <c r="K102" i="7"/>
  <c r="E102" i="7"/>
  <c r="G101" i="7"/>
  <c r="D95" i="5"/>
  <c r="B95" i="5"/>
  <c r="K95" i="7"/>
  <c r="E95" i="7"/>
  <c r="K94" i="7"/>
  <c r="E94" i="7"/>
  <c r="K93" i="7"/>
  <c r="E93" i="7"/>
  <c r="K92" i="7"/>
  <c r="E92" i="7"/>
  <c r="K91" i="7"/>
  <c r="E91" i="7"/>
  <c r="K90" i="7"/>
  <c r="E90" i="7"/>
  <c r="K89" i="7"/>
  <c r="E89" i="7"/>
  <c r="K88" i="7"/>
  <c r="E88" i="7"/>
  <c r="K87" i="7"/>
  <c r="E87" i="7"/>
  <c r="K86" i="7"/>
  <c r="E86" i="7"/>
  <c r="K85" i="7"/>
  <c r="E85" i="7"/>
  <c r="G84" i="7"/>
  <c r="J83" i="7"/>
  <c r="G102" i="5" s="1"/>
  <c r="I83" i="7"/>
  <c r="F102" i="5" s="1"/>
  <c r="H83" i="7"/>
  <c r="D83" i="7"/>
  <c r="C83" i="7"/>
  <c r="C92" i="5" s="1"/>
  <c r="H92" i="5" s="1"/>
  <c r="B83" i="7"/>
  <c r="E83" i="7" s="1"/>
  <c r="K82" i="7"/>
  <c r="E82" i="7"/>
  <c r="K81" i="7"/>
  <c r="E81" i="7"/>
  <c r="K80" i="7"/>
  <c r="E80" i="7"/>
  <c r="K79" i="7"/>
  <c r="E79" i="7"/>
  <c r="K78" i="7"/>
  <c r="E78" i="7"/>
  <c r="G77" i="7"/>
  <c r="B75" i="5"/>
  <c r="K71" i="7"/>
  <c r="E71" i="7"/>
  <c r="K70" i="7"/>
  <c r="E70" i="7"/>
  <c r="K69" i="7"/>
  <c r="E69" i="7"/>
  <c r="K68" i="7"/>
  <c r="E68" i="7"/>
  <c r="K67" i="7"/>
  <c r="E67" i="7"/>
  <c r="K66" i="7"/>
  <c r="E66" i="7"/>
  <c r="K65" i="7"/>
  <c r="E65" i="7"/>
  <c r="K64" i="7"/>
  <c r="E64" i="7"/>
  <c r="K63" i="7"/>
  <c r="E63" i="7"/>
  <c r="K62" i="7"/>
  <c r="E62" i="7"/>
  <c r="K61" i="7"/>
  <c r="E61" i="7"/>
  <c r="G60" i="7"/>
  <c r="J59" i="7"/>
  <c r="G79" i="5" s="1"/>
  <c r="I59" i="7"/>
  <c r="F82" i="5" s="1"/>
  <c r="H59" i="7"/>
  <c r="E82" i="5" s="1"/>
  <c r="D59" i="7"/>
  <c r="D72" i="5" s="1"/>
  <c r="C59" i="7"/>
  <c r="B59" i="7"/>
  <c r="K58" i="7"/>
  <c r="E58" i="7"/>
  <c r="K57" i="7"/>
  <c r="E57" i="7"/>
  <c r="K56" i="7"/>
  <c r="E56" i="7"/>
  <c r="K55" i="7"/>
  <c r="E55" i="7"/>
  <c r="K54" i="7"/>
  <c r="E54" i="7"/>
  <c r="G53" i="7"/>
  <c r="D55" i="5"/>
  <c r="C55" i="5"/>
  <c r="K47" i="7"/>
  <c r="E47" i="7"/>
  <c r="K46" i="7"/>
  <c r="E46" i="7"/>
  <c r="K45" i="7"/>
  <c r="E45" i="7"/>
  <c r="K44" i="7"/>
  <c r="E44" i="7"/>
  <c r="K43" i="7"/>
  <c r="E43" i="7"/>
  <c r="K42" i="7"/>
  <c r="E42" i="7"/>
  <c r="K41" i="7"/>
  <c r="E41" i="7"/>
  <c r="K40" i="7"/>
  <c r="E40" i="7"/>
  <c r="K39" i="7"/>
  <c r="E39" i="7"/>
  <c r="K38" i="7"/>
  <c r="E38" i="7"/>
  <c r="K37" i="7"/>
  <c r="E37" i="7"/>
  <c r="G36" i="7"/>
  <c r="J35" i="7"/>
  <c r="G62" i="5" s="1"/>
  <c r="I35" i="7"/>
  <c r="F62" i="5" s="1"/>
  <c r="H35" i="7"/>
  <c r="D35" i="7"/>
  <c r="C35" i="7"/>
  <c r="C52" i="5" s="1"/>
  <c r="B35" i="7"/>
  <c r="E35" i="7" s="1"/>
  <c r="K34" i="7"/>
  <c r="E34" i="7"/>
  <c r="K33" i="7"/>
  <c r="E33" i="7"/>
  <c r="K32" i="7"/>
  <c r="E32" i="7"/>
  <c r="K31" i="7"/>
  <c r="E31" i="7"/>
  <c r="K30" i="7"/>
  <c r="E30" i="7"/>
  <c r="G29" i="7"/>
  <c r="K14" i="7"/>
  <c r="K15" i="7"/>
  <c r="K16" i="7"/>
  <c r="K17" i="7"/>
  <c r="K18" i="7"/>
  <c r="K19" i="7"/>
  <c r="K20" i="7"/>
  <c r="K21" i="7"/>
  <c r="K22" i="7"/>
  <c r="K23" i="7"/>
  <c r="K13" i="7"/>
  <c r="G12" i="7"/>
  <c r="K7" i="7"/>
  <c r="K8" i="7"/>
  <c r="K9" i="7"/>
  <c r="K10" i="7"/>
  <c r="I11" i="7"/>
  <c r="F42" i="5" s="1"/>
  <c r="J11" i="7"/>
  <c r="G42" i="5" s="1"/>
  <c r="H11" i="7"/>
  <c r="K6" i="7"/>
  <c r="G5" i="7"/>
  <c r="E13" i="7"/>
  <c r="E14" i="7"/>
  <c r="E15" i="7"/>
  <c r="E16" i="7"/>
  <c r="E17" i="7"/>
  <c r="E18" i="7"/>
  <c r="E19" i="7"/>
  <c r="E7" i="7"/>
  <c r="E8" i="7"/>
  <c r="E9" i="7"/>
  <c r="E10" i="7"/>
  <c r="C11" i="7"/>
  <c r="C32" i="5" s="1"/>
  <c r="D11" i="7"/>
  <c r="D35" i="5" s="1"/>
  <c r="B11" i="7"/>
  <c r="C35" i="5"/>
  <c r="E23" i="7"/>
  <c r="E22" i="7"/>
  <c r="E21" i="7"/>
  <c r="E20" i="7"/>
  <c r="E6" i="7"/>
  <c r="J56" i="6"/>
  <c r="G140" i="5" s="1"/>
  <c r="H140" i="5" s="1"/>
  <c r="I56" i="6"/>
  <c r="H56" i="6"/>
  <c r="K55" i="6"/>
  <c r="K54" i="6"/>
  <c r="K53" i="6"/>
  <c r="K52" i="6"/>
  <c r="K51" i="6"/>
  <c r="K50" i="6"/>
  <c r="J47" i="6"/>
  <c r="G120" i="5" s="1"/>
  <c r="I47" i="6"/>
  <c r="F120" i="5" s="1"/>
  <c r="H47" i="6"/>
  <c r="K47" i="6" s="1"/>
  <c r="K46" i="6"/>
  <c r="K45" i="6"/>
  <c r="K44" i="6"/>
  <c r="K43" i="6"/>
  <c r="K42" i="6"/>
  <c r="K41" i="6"/>
  <c r="J38" i="6"/>
  <c r="G100" i="5" s="1"/>
  <c r="I38" i="6"/>
  <c r="F100" i="5" s="1"/>
  <c r="H38" i="6"/>
  <c r="K37" i="6"/>
  <c r="K36" i="6"/>
  <c r="K35" i="6"/>
  <c r="K34" i="6"/>
  <c r="K33" i="6"/>
  <c r="K32" i="6"/>
  <c r="J29" i="6"/>
  <c r="I29" i="6"/>
  <c r="H29" i="6"/>
  <c r="E80" i="5" s="1"/>
  <c r="K28" i="6"/>
  <c r="K27" i="6"/>
  <c r="K26" i="6"/>
  <c r="K25" i="6"/>
  <c r="K24" i="6"/>
  <c r="K23" i="6"/>
  <c r="J20" i="6"/>
  <c r="I20" i="6"/>
  <c r="H20" i="6"/>
  <c r="K20" i="6" s="1"/>
  <c r="K19" i="6"/>
  <c r="K18" i="6"/>
  <c r="K17" i="6"/>
  <c r="K16" i="6"/>
  <c r="K15" i="6"/>
  <c r="K14" i="6"/>
  <c r="J11" i="6"/>
  <c r="I11" i="6"/>
  <c r="F40" i="5" s="1"/>
  <c r="H11" i="6"/>
  <c r="K10" i="6"/>
  <c r="K9" i="6"/>
  <c r="K8" i="6"/>
  <c r="K7" i="6"/>
  <c r="K6" i="6"/>
  <c r="K5" i="6"/>
  <c r="D56" i="6"/>
  <c r="D133" i="5" s="1"/>
  <c r="C56" i="6"/>
  <c r="E55" i="6"/>
  <c r="E54" i="6"/>
  <c r="E53" i="6"/>
  <c r="E52" i="6"/>
  <c r="E51" i="6"/>
  <c r="E50" i="6"/>
  <c r="D47" i="6"/>
  <c r="D113" i="5" s="1"/>
  <c r="C47" i="6"/>
  <c r="C113" i="5" s="1"/>
  <c r="B47" i="6"/>
  <c r="E46" i="6"/>
  <c r="E45" i="6"/>
  <c r="E44" i="6"/>
  <c r="E43" i="6"/>
  <c r="E42" i="6"/>
  <c r="E41" i="6"/>
  <c r="D38" i="6"/>
  <c r="D93" i="5" s="1"/>
  <c r="C38" i="6"/>
  <c r="C93" i="5" s="1"/>
  <c r="B38" i="6"/>
  <c r="E37" i="6"/>
  <c r="E36" i="6"/>
  <c r="E35" i="6"/>
  <c r="E34" i="6"/>
  <c r="E33" i="6"/>
  <c r="E32" i="6"/>
  <c r="D29" i="6"/>
  <c r="D73" i="5" s="1"/>
  <c r="C29" i="6"/>
  <c r="C73" i="5" s="1"/>
  <c r="B29" i="6"/>
  <c r="E28" i="6"/>
  <c r="E27" i="6"/>
  <c r="E26" i="6"/>
  <c r="E25" i="6"/>
  <c r="E24" i="6"/>
  <c r="E23" i="6"/>
  <c r="D20" i="6"/>
  <c r="C20" i="6"/>
  <c r="C53" i="5" s="1"/>
  <c r="B20" i="6"/>
  <c r="B53" i="5" s="1"/>
  <c r="E19" i="6"/>
  <c r="E18" i="6"/>
  <c r="E17" i="6"/>
  <c r="E16" i="6"/>
  <c r="E15" i="6"/>
  <c r="E14" i="6"/>
  <c r="C11" i="6"/>
  <c r="D11" i="6"/>
  <c r="D33" i="5" s="1"/>
  <c r="B11" i="6"/>
  <c r="B33" i="5" s="1"/>
  <c r="E10" i="6"/>
  <c r="E6" i="6"/>
  <c r="E7" i="6"/>
  <c r="E8" i="6"/>
  <c r="E9" i="6"/>
  <c r="E5" i="6"/>
  <c r="G138" i="5"/>
  <c r="F138" i="5"/>
  <c r="E138" i="5"/>
  <c r="G118" i="5"/>
  <c r="F118" i="5"/>
  <c r="E118" i="5"/>
  <c r="H118" i="5" s="1"/>
  <c r="G98" i="5"/>
  <c r="F98" i="5"/>
  <c r="E98" i="5"/>
  <c r="G78" i="5"/>
  <c r="F78" i="5"/>
  <c r="E78" i="5"/>
  <c r="G58" i="5"/>
  <c r="F58" i="5"/>
  <c r="E58" i="5"/>
  <c r="G38" i="5"/>
  <c r="F38" i="5"/>
  <c r="E38" i="5"/>
  <c r="D131" i="5"/>
  <c r="C131" i="5"/>
  <c r="B131" i="5"/>
  <c r="D111" i="5"/>
  <c r="C111" i="5"/>
  <c r="B111" i="5"/>
  <c r="D91" i="5"/>
  <c r="C91" i="5"/>
  <c r="B91" i="5"/>
  <c r="D71" i="5"/>
  <c r="C71" i="5"/>
  <c r="B71" i="5"/>
  <c r="D51" i="5"/>
  <c r="C51" i="5"/>
  <c r="B51" i="5"/>
  <c r="D31" i="5"/>
  <c r="D11" i="5" s="1"/>
  <c r="C31" i="5"/>
  <c r="C11" i="5" s="1"/>
  <c r="B31" i="5"/>
  <c r="F131" i="10"/>
  <c r="F130" i="10"/>
  <c r="F129" i="10"/>
  <c r="F126" i="10"/>
  <c r="F125" i="10"/>
  <c r="F124" i="10"/>
  <c r="F121" i="10"/>
  <c r="F120" i="10"/>
  <c r="F119" i="10"/>
  <c r="F109" i="10"/>
  <c r="F108" i="10"/>
  <c r="F107" i="10"/>
  <c r="F104" i="10"/>
  <c r="F103" i="10"/>
  <c r="F102" i="10"/>
  <c r="F99" i="10"/>
  <c r="F98" i="10"/>
  <c r="F97" i="10"/>
  <c r="F87" i="10"/>
  <c r="F86" i="10"/>
  <c r="F85" i="10"/>
  <c r="F82" i="10"/>
  <c r="F81" i="10"/>
  <c r="F80" i="10"/>
  <c r="F77" i="10"/>
  <c r="F76" i="10"/>
  <c r="F75" i="10"/>
  <c r="F65" i="10"/>
  <c r="F64" i="10"/>
  <c r="F63" i="10"/>
  <c r="F60" i="10"/>
  <c r="F59" i="10"/>
  <c r="F58" i="10"/>
  <c r="F55" i="10"/>
  <c r="F54" i="10"/>
  <c r="F53" i="10"/>
  <c r="F43" i="10"/>
  <c r="F42" i="10"/>
  <c r="F41" i="10"/>
  <c r="F38" i="10"/>
  <c r="F37" i="10"/>
  <c r="F36" i="10"/>
  <c r="F33" i="10"/>
  <c r="F32" i="10"/>
  <c r="F31" i="10"/>
  <c r="F20" i="10"/>
  <c r="F19" i="10"/>
  <c r="F18" i="10"/>
  <c r="F21" i="10" s="1"/>
  <c r="F15" i="10"/>
  <c r="F14" i="10"/>
  <c r="F13" i="10"/>
  <c r="F16" i="10" s="1"/>
  <c r="F10" i="10"/>
  <c r="F9" i="10"/>
  <c r="F8" i="10"/>
  <c r="AE2" i="10"/>
  <c r="AE4" i="10" s="1"/>
  <c r="G131" i="1"/>
  <c r="H131" i="1" s="1"/>
  <c r="F131" i="1"/>
  <c r="G130" i="1"/>
  <c r="H130" i="1" s="1"/>
  <c r="F130" i="1"/>
  <c r="G129" i="1"/>
  <c r="G132" i="1" s="1"/>
  <c r="F129" i="1"/>
  <c r="F132" i="1" s="1"/>
  <c r="G127" i="1"/>
  <c r="H126" i="1"/>
  <c r="G126" i="1"/>
  <c r="F126" i="1"/>
  <c r="G125" i="1"/>
  <c r="H125" i="1" s="1"/>
  <c r="F125" i="1"/>
  <c r="H124" i="1"/>
  <c r="H127" i="1" s="1"/>
  <c r="G124" i="1"/>
  <c r="F124" i="1"/>
  <c r="F127" i="1" s="1"/>
  <c r="G121" i="1"/>
  <c r="H121" i="1" s="1"/>
  <c r="F121" i="1"/>
  <c r="G120" i="1"/>
  <c r="H120" i="1" s="1"/>
  <c r="F120" i="1"/>
  <c r="G119" i="1"/>
  <c r="G122" i="1" s="1"/>
  <c r="G114" i="1" s="1"/>
  <c r="F119" i="1"/>
  <c r="F122" i="1" s="1"/>
  <c r="F114" i="1" s="1"/>
  <c r="G109" i="1"/>
  <c r="H109" i="1" s="1"/>
  <c r="F109" i="1"/>
  <c r="G108" i="1"/>
  <c r="H108" i="1" s="1"/>
  <c r="F108" i="1"/>
  <c r="G107" i="1"/>
  <c r="G110" i="1" s="1"/>
  <c r="F107" i="1"/>
  <c r="F110" i="1" s="1"/>
  <c r="G104" i="1"/>
  <c r="H104" i="1" s="1"/>
  <c r="F104" i="1"/>
  <c r="G103" i="1"/>
  <c r="H103" i="1" s="1"/>
  <c r="F103" i="1"/>
  <c r="G102" i="1"/>
  <c r="G105" i="1" s="1"/>
  <c r="F102" i="1"/>
  <c r="F105" i="1" s="1"/>
  <c r="G99" i="1"/>
  <c r="H99" i="1" s="1"/>
  <c r="F99" i="1"/>
  <c r="G98" i="1"/>
  <c r="H98" i="1" s="1"/>
  <c r="F98" i="1"/>
  <c r="G97" i="1"/>
  <c r="G100" i="1" s="1"/>
  <c r="F97" i="1"/>
  <c r="F100" i="1" s="1"/>
  <c r="G87" i="1"/>
  <c r="H87" i="1" s="1"/>
  <c r="F87" i="1"/>
  <c r="G86" i="1"/>
  <c r="H86" i="1" s="1"/>
  <c r="F86" i="1"/>
  <c r="G85" i="1"/>
  <c r="G88" i="1" s="1"/>
  <c r="F85" i="1"/>
  <c r="F88" i="1" s="1"/>
  <c r="H82" i="1"/>
  <c r="G82" i="1"/>
  <c r="F82" i="1"/>
  <c r="G81" i="1"/>
  <c r="H81" i="1" s="1"/>
  <c r="F81" i="1"/>
  <c r="G80" i="1"/>
  <c r="G83" i="1" s="1"/>
  <c r="F80" i="1"/>
  <c r="F83" i="1" s="1"/>
  <c r="G77" i="1"/>
  <c r="H77" i="1" s="1"/>
  <c r="F77" i="1"/>
  <c r="G76" i="1"/>
  <c r="H76" i="1" s="1"/>
  <c r="F76" i="1"/>
  <c r="G75" i="1"/>
  <c r="G78" i="1" s="1"/>
  <c r="F75" i="1"/>
  <c r="F78" i="1" s="1"/>
  <c r="G65" i="1"/>
  <c r="H65" i="1" s="1"/>
  <c r="F65" i="1"/>
  <c r="G64" i="1"/>
  <c r="H64" i="1" s="1"/>
  <c r="F64" i="1"/>
  <c r="G63" i="1"/>
  <c r="G66" i="1" s="1"/>
  <c r="F63" i="1"/>
  <c r="F66" i="1" s="1"/>
  <c r="G60" i="1"/>
  <c r="H60" i="1" s="1"/>
  <c r="F60" i="1"/>
  <c r="G59" i="1"/>
  <c r="H59" i="1" s="1"/>
  <c r="F59" i="1"/>
  <c r="G58" i="1"/>
  <c r="G61" i="1" s="1"/>
  <c r="F58" i="1"/>
  <c r="F61" i="1" s="1"/>
  <c r="G55" i="1"/>
  <c r="H55" i="1" s="1"/>
  <c r="F55" i="1"/>
  <c r="G54" i="1"/>
  <c r="H54" i="1" s="1"/>
  <c r="F54" i="1"/>
  <c r="G53" i="1"/>
  <c r="G56" i="1" s="1"/>
  <c r="F53" i="1"/>
  <c r="F56" i="1" s="1"/>
  <c r="G43" i="1"/>
  <c r="H43" i="1" s="1"/>
  <c r="F43" i="1"/>
  <c r="G42" i="1"/>
  <c r="H42" i="1" s="1"/>
  <c r="F42" i="1"/>
  <c r="G41" i="1"/>
  <c r="G44" i="1" s="1"/>
  <c r="F41" i="1"/>
  <c r="F44" i="1" s="1"/>
  <c r="G39" i="1"/>
  <c r="H38" i="1"/>
  <c r="G38" i="1"/>
  <c r="F38" i="1"/>
  <c r="G37" i="1"/>
  <c r="H37" i="1" s="1"/>
  <c r="F37" i="1"/>
  <c r="H36" i="1"/>
  <c r="H39" i="1" s="1"/>
  <c r="G36" i="1"/>
  <c r="F36" i="1"/>
  <c r="F39" i="1" s="1"/>
  <c r="G33" i="1"/>
  <c r="H33" i="1" s="1"/>
  <c r="F33" i="1"/>
  <c r="G32" i="1"/>
  <c r="H32" i="1" s="1"/>
  <c r="F32" i="1"/>
  <c r="G31" i="1"/>
  <c r="G34" i="1" s="1"/>
  <c r="G26" i="1" s="1"/>
  <c r="F31" i="1"/>
  <c r="F34" i="1" s="1"/>
  <c r="B14" i="5"/>
  <c r="C14" i="5"/>
  <c r="D14" i="5"/>
  <c r="H141" i="5"/>
  <c r="H134" i="5"/>
  <c r="H131" i="5"/>
  <c r="H121" i="5"/>
  <c r="H114" i="5"/>
  <c r="H101" i="5"/>
  <c r="H94" i="5"/>
  <c r="H81" i="5"/>
  <c r="H74" i="5"/>
  <c r="E85" i="5" s="1"/>
  <c r="H71" i="5"/>
  <c r="F20" i="1"/>
  <c r="F19" i="1"/>
  <c r="F18" i="1"/>
  <c r="F15" i="1"/>
  <c r="F14" i="1"/>
  <c r="F13" i="1"/>
  <c r="F16" i="1" s="1"/>
  <c r="F10" i="1"/>
  <c r="F9" i="1"/>
  <c r="F8" i="1"/>
  <c r="F11" i="1" s="1"/>
  <c r="AE2" i="1"/>
  <c r="AE4" i="1" s="1"/>
  <c r="A100" i="7" l="1"/>
  <c r="G100" i="7" s="1"/>
  <c r="G40" i="6"/>
  <c r="G31" i="6"/>
  <c r="A52" i="7"/>
  <c r="G52" i="7" s="1"/>
  <c r="G22" i="6"/>
  <c r="A28" i="7"/>
  <c r="G28" i="7" s="1"/>
  <c r="E125" i="5"/>
  <c r="E42" i="5"/>
  <c r="C75" i="5"/>
  <c r="K144" i="7"/>
  <c r="G139" i="5"/>
  <c r="F139" i="5"/>
  <c r="H139" i="5" s="1"/>
  <c r="K131" i="7"/>
  <c r="E119" i="5"/>
  <c r="E123" i="5" s="1"/>
  <c r="E124" i="5" s="1"/>
  <c r="G119" i="5"/>
  <c r="F119" i="5"/>
  <c r="K107" i="7"/>
  <c r="K120" i="7"/>
  <c r="F99" i="5"/>
  <c r="F103" i="5" s="1"/>
  <c r="K83" i="7"/>
  <c r="E99" i="5"/>
  <c r="H99" i="5" s="1"/>
  <c r="E83" i="5"/>
  <c r="E84" i="5" s="1"/>
  <c r="K59" i="7"/>
  <c r="E79" i="5"/>
  <c r="G82" i="5"/>
  <c r="H82" i="5" s="1"/>
  <c r="F79" i="5"/>
  <c r="F83" i="5" s="1"/>
  <c r="K48" i="7"/>
  <c r="E59" i="5"/>
  <c r="F59" i="5"/>
  <c r="F63" i="5" s="1"/>
  <c r="K35" i="7"/>
  <c r="G39" i="5"/>
  <c r="K11" i="7"/>
  <c r="E39" i="5"/>
  <c r="B132" i="5"/>
  <c r="D132" i="5"/>
  <c r="D136" i="5" s="1"/>
  <c r="D144" i="5" s="1"/>
  <c r="C132" i="5"/>
  <c r="C136" i="5" s="1"/>
  <c r="C144" i="5" s="1"/>
  <c r="B112" i="5"/>
  <c r="B116" i="5" s="1"/>
  <c r="D96" i="5"/>
  <c r="C95" i="5"/>
  <c r="D75" i="5"/>
  <c r="D76" i="5" s="1"/>
  <c r="D84" i="5" s="1"/>
  <c r="E59" i="7"/>
  <c r="B72" i="5"/>
  <c r="C72" i="5"/>
  <c r="B52" i="5"/>
  <c r="E11" i="7"/>
  <c r="D32" i="5"/>
  <c r="B32" i="5"/>
  <c r="K56" i="6"/>
  <c r="G123" i="5"/>
  <c r="G124" i="5" s="1"/>
  <c r="E120" i="5"/>
  <c r="H120" i="5" s="1"/>
  <c r="H100" i="5"/>
  <c r="K38" i="6"/>
  <c r="G83" i="5"/>
  <c r="G84" i="5" s="1"/>
  <c r="H80" i="5"/>
  <c r="K29" i="6"/>
  <c r="E60" i="5"/>
  <c r="K11" i="6"/>
  <c r="E40" i="5"/>
  <c r="E56" i="6"/>
  <c r="H133" i="5"/>
  <c r="E47" i="6"/>
  <c r="B113" i="5"/>
  <c r="H113" i="5" s="1"/>
  <c r="E38" i="6"/>
  <c r="B93" i="5"/>
  <c r="H93" i="5" s="1"/>
  <c r="B96" i="5"/>
  <c r="D13" i="5"/>
  <c r="E29" i="6"/>
  <c r="B73" i="5"/>
  <c r="B13" i="5" s="1"/>
  <c r="C56" i="5"/>
  <c r="C13" i="5"/>
  <c r="E11" i="6"/>
  <c r="E142" i="5"/>
  <c r="E143" i="5" s="1"/>
  <c r="E144" i="5" s="1"/>
  <c r="H122" i="5"/>
  <c r="G103" i="5"/>
  <c r="K96" i="7"/>
  <c r="E102" i="5"/>
  <c r="H102" i="5" s="1"/>
  <c r="K72" i="7"/>
  <c r="E62" i="5"/>
  <c r="K24" i="7"/>
  <c r="G23" i="5"/>
  <c r="D56" i="5"/>
  <c r="E96" i="7"/>
  <c r="H95" i="5"/>
  <c r="D112" i="5"/>
  <c r="C112" i="5"/>
  <c r="C116" i="5" s="1"/>
  <c r="C124" i="5" s="1"/>
  <c r="B115" i="5"/>
  <c r="H115" i="5" s="1"/>
  <c r="G143" i="5"/>
  <c r="G144" i="5" s="1"/>
  <c r="F123" i="5"/>
  <c r="D116" i="5"/>
  <c r="D124" i="5" s="1"/>
  <c r="D12" i="5"/>
  <c r="E120" i="7"/>
  <c r="E72" i="7"/>
  <c r="E20" i="6"/>
  <c r="H138" i="5"/>
  <c r="F143" i="5"/>
  <c r="H98" i="5"/>
  <c r="H78" i="5"/>
  <c r="F43" i="5"/>
  <c r="F23" i="5"/>
  <c r="F24" i="5" s="1"/>
  <c r="H111" i="5"/>
  <c r="H91" i="5"/>
  <c r="B11" i="5"/>
  <c r="F78" i="10"/>
  <c r="F83" i="10"/>
  <c r="F39" i="10"/>
  <c r="F26" i="10" s="1"/>
  <c r="F11" i="10"/>
  <c r="F3" i="10" s="1"/>
  <c r="F127" i="10"/>
  <c r="F132" i="10"/>
  <c r="F122" i="10"/>
  <c r="F114" i="10" s="1"/>
  <c r="F88" i="10"/>
  <c r="F70" i="10" s="1"/>
  <c r="F66" i="10"/>
  <c r="F56" i="10"/>
  <c r="F61" i="10"/>
  <c r="F44" i="10"/>
  <c r="F34" i="10"/>
  <c r="F110" i="10"/>
  <c r="F105" i="10"/>
  <c r="F100" i="10"/>
  <c r="AE3" i="10"/>
  <c r="AE5" i="10" s="1"/>
  <c r="H119" i="1"/>
  <c r="H122" i="1" s="1"/>
  <c r="H114" i="1" s="1"/>
  <c r="H129" i="1"/>
  <c r="H132" i="1" s="1"/>
  <c r="F92" i="1"/>
  <c r="G92" i="1"/>
  <c r="H102" i="1"/>
  <c r="H105" i="1" s="1"/>
  <c r="H97" i="1"/>
  <c r="H100" i="1" s="1"/>
  <c r="H107" i="1"/>
  <c r="H110" i="1" s="1"/>
  <c r="G70" i="1"/>
  <c r="F70" i="1"/>
  <c r="H80" i="1"/>
  <c r="H83" i="1" s="1"/>
  <c r="H75" i="1"/>
  <c r="H78" i="1" s="1"/>
  <c r="H85" i="1"/>
  <c r="H88" i="1" s="1"/>
  <c r="F48" i="1"/>
  <c r="G48" i="1"/>
  <c r="H58" i="1"/>
  <c r="H61" i="1" s="1"/>
  <c r="H53" i="1"/>
  <c r="H56" i="1" s="1"/>
  <c r="H63" i="1"/>
  <c r="H66" i="1" s="1"/>
  <c r="F26" i="1"/>
  <c r="H31" i="1"/>
  <c r="H34" i="1" s="1"/>
  <c r="H26" i="1" s="1"/>
  <c r="H41" i="1"/>
  <c r="H44" i="1" s="1"/>
  <c r="AE3" i="1"/>
  <c r="AE5" i="1" s="1"/>
  <c r="F21" i="1"/>
  <c r="F3" i="1" s="1"/>
  <c r="E105" i="5"/>
  <c r="G104" i="5"/>
  <c r="D104" i="5"/>
  <c r="E145" i="5"/>
  <c r="G18" i="1"/>
  <c r="H18" i="1" s="1"/>
  <c r="G15" i="1"/>
  <c r="H15" i="1" s="1"/>
  <c r="G9" i="1"/>
  <c r="H9" i="1" s="1"/>
  <c r="G20" i="1"/>
  <c r="H20" i="1" s="1"/>
  <c r="G14" i="1"/>
  <c r="H14" i="1" s="1"/>
  <c r="G8" i="1"/>
  <c r="G13" i="1"/>
  <c r="G19" i="1"/>
  <c r="H19" i="1" s="1"/>
  <c r="G10" i="1"/>
  <c r="H10" i="1" s="1"/>
  <c r="H132" i="5" l="1"/>
  <c r="H79" i="5"/>
  <c r="C76" i="5"/>
  <c r="C84" i="5" s="1"/>
  <c r="C15" i="5"/>
  <c r="D15" i="5"/>
  <c r="E103" i="5"/>
  <c r="E104" i="5" s="1"/>
  <c r="E23" i="5"/>
  <c r="C12" i="5"/>
  <c r="H75" i="5"/>
  <c r="H142" i="5"/>
  <c r="H119" i="5"/>
  <c r="H83" i="5"/>
  <c r="E144" i="7"/>
  <c r="B135" i="5"/>
  <c r="H112" i="5"/>
  <c r="C96" i="5"/>
  <c r="C104" i="5" s="1"/>
  <c r="H72" i="5"/>
  <c r="B12" i="5"/>
  <c r="E48" i="7"/>
  <c r="B55" i="5"/>
  <c r="B56" i="5" s="1"/>
  <c r="H143" i="5"/>
  <c r="H123" i="5"/>
  <c r="B104" i="5"/>
  <c r="H73" i="5"/>
  <c r="B76" i="5"/>
  <c r="B84" i="5" s="1"/>
  <c r="E24" i="7"/>
  <c r="B35" i="5"/>
  <c r="H116" i="5"/>
  <c r="H76" i="5"/>
  <c r="B124" i="5"/>
  <c r="H124" i="5" s="1"/>
  <c r="C125" i="5" s="1"/>
  <c r="F125" i="5" s="1"/>
  <c r="F48" i="10"/>
  <c r="F92" i="10"/>
  <c r="G126" i="10"/>
  <c r="H126" i="10" s="1"/>
  <c r="G85" i="10"/>
  <c r="G75" i="10"/>
  <c r="G59" i="10"/>
  <c r="H59" i="10" s="1"/>
  <c r="G43" i="10"/>
  <c r="H43" i="10" s="1"/>
  <c r="G33" i="10"/>
  <c r="H33" i="10" s="1"/>
  <c r="G121" i="10"/>
  <c r="H121" i="10" s="1"/>
  <c r="G64" i="10"/>
  <c r="H64" i="10" s="1"/>
  <c r="G54" i="10"/>
  <c r="H54" i="10" s="1"/>
  <c r="G38" i="10"/>
  <c r="H38" i="10" s="1"/>
  <c r="G60" i="10"/>
  <c r="H60" i="10" s="1"/>
  <c r="G18" i="10"/>
  <c r="G8" i="10"/>
  <c r="G107" i="10"/>
  <c r="G97" i="10"/>
  <c r="G81" i="10"/>
  <c r="H81" i="10" s="1"/>
  <c r="G65" i="10"/>
  <c r="H65" i="10" s="1"/>
  <c r="G55" i="10"/>
  <c r="H55" i="10" s="1"/>
  <c r="G13" i="10"/>
  <c r="G80" i="10"/>
  <c r="G14" i="10"/>
  <c r="H14" i="10" s="1"/>
  <c r="G20" i="10"/>
  <c r="H20" i="10" s="1"/>
  <c r="G129" i="10"/>
  <c r="G119" i="10"/>
  <c r="G103" i="10"/>
  <c r="H103" i="10" s="1"/>
  <c r="G87" i="10"/>
  <c r="H87" i="10" s="1"/>
  <c r="G77" i="10"/>
  <c r="H77" i="10" s="1"/>
  <c r="G36" i="10"/>
  <c r="G19" i="10"/>
  <c r="H19" i="10" s="1"/>
  <c r="G9" i="10"/>
  <c r="H9" i="10" s="1"/>
  <c r="G125" i="10"/>
  <c r="H125" i="10" s="1"/>
  <c r="G109" i="10"/>
  <c r="H109" i="10" s="1"/>
  <c r="G99" i="10"/>
  <c r="H99" i="10" s="1"/>
  <c r="G58" i="10"/>
  <c r="G42" i="10"/>
  <c r="H42" i="10" s="1"/>
  <c r="G32" i="10"/>
  <c r="H32" i="10" s="1"/>
  <c r="G15" i="10"/>
  <c r="H15" i="10" s="1"/>
  <c r="G76" i="10"/>
  <c r="H76" i="10" s="1"/>
  <c r="G131" i="10"/>
  <c r="H131" i="10" s="1"/>
  <c r="G102" i="10"/>
  <c r="G86" i="10"/>
  <c r="H86" i="10" s="1"/>
  <c r="G10" i="10"/>
  <c r="H10" i="10" s="1"/>
  <c r="G124" i="10"/>
  <c r="G108" i="10"/>
  <c r="H108" i="10" s="1"/>
  <c r="G98" i="10"/>
  <c r="H98" i="10" s="1"/>
  <c r="G82" i="10"/>
  <c r="H82" i="10" s="1"/>
  <c r="G41" i="10"/>
  <c r="G31" i="10"/>
  <c r="G130" i="10"/>
  <c r="H130" i="10" s="1"/>
  <c r="G120" i="10"/>
  <c r="H120" i="10" s="1"/>
  <c r="G104" i="10"/>
  <c r="H104" i="10" s="1"/>
  <c r="G63" i="10"/>
  <c r="G53" i="10"/>
  <c r="G37" i="10"/>
  <c r="H37" i="10" s="1"/>
  <c r="H92" i="1"/>
  <c r="H70" i="1"/>
  <c r="H48" i="1"/>
  <c r="G16" i="1"/>
  <c r="H13" i="1"/>
  <c r="H16" i="1" s="1"/>
  <c r="H8" i="1"/>
  <c r="H11" i="1" s="1"/>
  <c r="G11" i="1"/>
  <c r="G21" i="1"/>
  <c r="G3" i="1" s="1"/>
  <c r="H21" i="1"/>
  <c r="H3" i="1" s="1"/>
  <c r="H84" i="5" l="1"/>
  <c r="C85" i="5" s="1"/>
  <c r="F85" i="5" s="1"/>
  <c r="H96" i="5"/>
  <c r="H103" i="5"/>
  <c r="H104" i="5"/>
  <c r="C105" i="5" s="1"/>
  <c r="F105" i="5" s="1"/>
  <c r="B15" i="5"/>
  <c r="H135" i="5"/>
  <c r="B136" i="5"/>
  <c r="G122" i="10"/>
  <c r="H119" i="10"/>
  <c r="H122" i="10" s="1"/>
  <c r="H41" i="10"/>
  <c r="H44" i="10" s="1"/>
  <c r="G44" i="10"/>
  <c r="G132" i="10"/>
  <c r="H129" i="10"/>
  <c r="H132" i="10" s="1"/>
  <c r="G100" i="10"/>
  <c r="H97" i="10"/>
  <c r="H100" i="10" s="1"/>
  <c r="G105" i="10"/>
  <c r="H102" i="10"/>
  <c r="H105" i="10" s="1"/>
  <c r="G110" i="10"/>
  <c r="H107" i="10"/>
  <c r="H110" i="10" s="1"/>
  <c r="H31" i="10"/>
  <c r="H34" i="10" s="1"/>
  <c r="G34" i="10"/>
  <c r="G56" i="10"/>
  <c r="G48" i="10" s="1"/>
  <c r="H53" i="10"/>
  <c r="H56" i="10" s="1"/>
  <c r="H48" i="10" s="1"/>
  <c r="H8" i="10"/>
  <c r="H11" i="10" s="1"/>
  <c r="G11" i="10"/>
  <c r="G66" i="10"/>
  <c r="H63" i="10"/>
  <c r="H66" i="10" s="1"/>
  <c r="G39" i="10"/>
  <c r="H36" i="10"/>
  <c r="H39" i="10" s="1"/>
  <c r="G83" i="10"/>
  <c r="H80" i="10"/>
  <c r="H83" i="10" s="1"/>
  <c r="H18" i="10"/>
  <c r="H21" i="10" s="1"/>
  <c r="G21" i="10"/>
  <c r="G78" i="10"/>
  <c r="H75" i="10"/>
  <c r="H78" i="10" s="1"/>
  <c r="G127" i="10"/>
  <c r="H124" i="10"/>
  <c r="H127" i="10" s="1"/>
  <c r="G88" i="10"/>
  <c r="H85" i="10"/>
  <c r="H88" i="10" s="1"/>
  <c r="G16" i="10"/>
  <c r="H13" i="10"/>
  <c r="H16" i="10" s="1"/>
  <c r="G61" i="10"/>
  <c r="H58" i="10"/>
  <c r="H61" i="10" s="1"/>
  <c r="B144" i="5" l="1"/>
  <c r="H144" i="5" s="1"/>
  <c r="C145" i="5" s="1"/>
  <c r="F145" i="5" s="1"/>
  <c r="H136" i="5"/>
  <c r="H92" i="10"/>
  <c r="G92" i="10"/>
  <c r="H26" i="10"/>
  <c r="G26" i="10"/>
  <c r="H70" i="10"/>
  <c r="G70" i="10"/>
  <c r="G3" i="10"/>
  <c r="H114" i="10"/>
  <c r="H3" i="10"/>
  <c r="G114" i="10"/>
  <c r="G63" i="5" l="1"/>
  <c r="E63" i="5"/>
  <c r="H62" i="5"/>
  <c r="H61" i="5"/>
  <c r="H60" i="5"/>
  <c r="H59" i="5"/>
  <c r="H58" i="5"/>
  <c r="H55" i="5"/>
  <c r="H54" i="5"/>
  <c r="H53" i="5"/>
  <c r="H52" i="5"/>
  <c r="H51" i="5"/>
  <c r="H35" i="5"/>
  <c r="H33" i="5"/>
  <c r="H32" i="5"/>
  <c r="B64" i="5" l="1"/>
  <c r="E64" i="5"/>
  <c r="E65" i="5"/>
  <c r="C64" i="5"/>
  <c r="G64" i="5"/>
  <c r="D64" i="5"/>
  <c r="D16" i="5"/>
  <c r="D24" i="5" s="1"/>
  <c r="C16" i="5"/>
  <c r="C24" i="5" s="1"/>
  <c r="B16" i="5"/>
  <c r="B24" i="5" s="1"/>
  <c r="H63" i="5"/>
  <c r="H56" i="5"/>
  <c r="H39" i="5"/>
  <c r="H40" i="5"/>
  <c r="C36" i="5"/>
  <c r="E43" i="5"/>
  <c r="H42" i="5"/>
  <c r="D36" i="5"/>
  <c r="H31" i="5"/>
  <c r="H41" i="5"/>
  <c r="H13" i="5"/>
  <c r="G43" i="5"/>
  <c r="H38" i="5"/>
  <c r="H34" i="5"/>
  <c r="E45" i="5" s="1"/>
  <c r="H22" i="5"/>
  <c r="B36" i="5"/>
  <c r="H14" i="5"/>
  <c r="H12" i="5"/>
  <c r="H15" i="5"/>
  <c r="H11" i="5"/>
  <c r="H21" i="5"/>
  <c r="H18" i="5"/>
  <c r="G24" i="5" l="1"/>
  <c r="H64" i="5"/>
  <c r="C65" i="5" s="1"/>
  <c r="F65" i="5" s="1"/>
  <c r="E25" i="5"/>
  <c r="E24" i="5"/>
  <c r="D44" i="5"/>
  <c r="B44" i="5"/>
  <c r="C44" i="5"/>
  <c r="G44" i="5"/>
  <c r="E44" i="5"/>
  <c r="H23" i="5"/>
  <c r="H36" i="5"/>
  <c r="H16" i="5"/>
  <c r="H19" i="5"/>
  <c r="H43" i="5"/>
  <c r="H44" i="5" l="1"/>
  <c r="C45" i="5" s="1"/>
  <c r="F45" i="5" s="1"/>
  <c r="C25" i="5"/>
  <c r="F25" i="5" s="1"/>
  <c r="H20" i="5" l="1"/>
  <c r="A4" i="6"/>
  <c r="G4" i="6" s="1"/>
  <c r="A4" i="7" l="1"/>
  <c r="G4" i="7" s="1"/>
</calcChain>
</file>

<file path=xl/sharedStrings.xml><?xml version="1.0" encoding="utf-8"?>
<sst xmlns="http://schemas.openxmlformats.org/spreadsheetml/2006/main" count="1644" uniqueCount="114">
  <si>
    <t>TOTALE</t>
  </si>
  <si>
    <t>Dimensione Azienda:</t>
  </si>
  <si>
    <t>Proponente (C.F. e P.Iva):</t>
  </si>
  <si>
    <t>Riepilogo</t>
  </si>
  <si>
    <t>COSTO ESPOSTO</t>
  </si>
  <si>
    <t>Categoria di Costo</t>
  </si>
  <si>
    <t>WP 1</t>
  </si>
  <si>
    <t>WP 2</t>
  </si>
  <si>
    <t>WP 3</t>
  </si>
  <si>
    <t>Totale</t>
  </si>
  <si>
    <t xml:space="preserve">a) Personale </t>
  </si>
  <si>
    <t>b) Strumentazione e attrezzature</t>
  </si>
  <si>
    <t>Totale Sviluppo sperimentale</t>
  </si>
  <si>
    <t>e) Altri costi d’esercizio</t>
  </si>
  <si>
    <t>c) Ricerca contrattuale, Servizi di consulenza, Acquisizione di brevetti</t>
  </si>
  <si>
    <t xml:space="preserve">d) Spese generali </t>
  </si>
  <si>
    <t>Totale Ricerca Industriale</t>
  </si>
  <si>
    <t>controllo spese generali</t>
  </si>
  <si>
    <t>Categoria di costo</t>
  </si>
  <si>
    <t>1) Ricerca Industriale</t>
  </si>
  <si>
    <t>2) Sviluppo Sperimentale</t>
  </si>
  <si>
    <t>Proponente (specificare)</t>
  </si>
  <si>
    <t>COSTI SINGOLA AZIENDA</t>
  </si>
  <si>
    <t>DIMENSIONE (specificare se Micro/Piccola/Media; Grande - Impresa)</t>
  </si>
  <si>
    <t>(Specificare se Micro/Piccola/Media; Grande -- Impresa)</t>
  </si>
  <si>
    <t>TITOLO  PROGETTO</t>
  </si>
  <si>
    <t>costo progetto</t>
  </si>
  <si>
    <t>spese generali</t>
  </si>
  <si>
    <t>I</t>
  </si>
  <si>
    <t>II</t>
  </si>
  <si>
    <t>III</t>
  </si>
  <si>
    <t>IV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</si>
  <si>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</si>
  <si>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</si>
  <si>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</si>
  <si>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</si>
  <si>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</si>
  <si>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</si>
  <si>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</si>
  <si>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</si>
  <si>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</si>
  <si>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</si>
  <si>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</si>
  <si>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</si>
  <si>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</si>
  <si>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FASCIA DI COSTO - LIVELLO</t>
  </si>
  <si>
    <t>BENEFICIARIO</t>
  </si>
  <si>
    <t>Mesi/uomo</t>
  </si>
  <si>
    <t>Ore</t>
  </si>
  <si>
    <t>Costo</t>
  </si>
  <si>
    <t>Giorni Lavoratirvi Anno</t>
  </si>
  <si>
    <t>Max Ore rendicontabili</t>
  </si>
  <si>
    <t xml:space="preserve">IMPRESE </t>
  </si>
  <si>
    <t xml:space="preserve">UNIVERSITÀ </t>
  </si>
  <si>
    <t>EPR</t>
  </si>
  <si>
    <t>Giorni Lavorativi Mensili</t>
  </si>
  <si>
    <t xml:space="preserve">Alto </t>
  </si>
  <si>
    <t>Ore lavorative Anno</t>
  </si>
  <si>
    <t xml:space="preserve">Medio </t>
  </si>
  <si>
    <t>Ore lavorative Mensili</t>
  </si>
  <si>
    <t xml:space="preserve">Basso </t>
  </si>
  <si>
    <t>Costo orario</t>
  </si>
  <si>
    <t xml:space="preserve">% impegno ore </t>
  </si>
  <si>
    <t>Mesi impegno</t>
  </si>
  <si>
    <t>Ore imputate</t>
  </si>
  <si>
    <t>Costo imputato</t>
  </si>
  <si>
    <t>Tabella n. 1 - Costi orari standard unitari per le spese di personale dei progetti di ricerca e sviluppo</t>
  </si>
  <si>
    <t>nominativo 1</t>
  </si>
  <si>
    <t>nominativo 2</t>
  </si>
  <si>
    <t>deliverables (descrizione)</t>
  </si>
  <si>
    <t>RICERCA INDUSTRIALE</t>
  </si>
  <si>
    <t>Proponente [specificare]</t>
  </si>
  <si>
    <t>Co-Proponente 2 [specificare]</t>
  </si>
  <si>
    <t>co-Proponente  1 [specificare]</t>
  </si>
  <si>
    <t>co-Proponente 3 [specificare]</t>
  </si>
  <si>
    <t>Co-Proponente 4 [specificare]</t>
  </si>
  <si>
    <t>Co-Proponente 5 [specificare]</t>
  </si>
  <si>
    <t>SVILUPPO SPERIMENTALE</t>
  </si>
  <si>
    <t>Ricerca contrattuale, Servizi di consulenza, Acquisizione di brevetti</t>
  </si>
  <si>
    <t>descrizione</t>
  </si>
  <si>
    <t>(inserire importo)</t>
  </si>
  <si>
    <t>Strumentazione e attrezzature</t>
  </si>
  <si>
    <t>Altri costi di esercizio</t>
  </si>
  <si>
    <t>RI</t>
  </si>
  <si>
    <t>SS</t>
  </si>
  <si>
    <t>WP 1R</t>
  </si>
  <si>
    <t>WP 2R</t>
  </si>
  <si>
    <t>WP 3R</t>
  </si>
  <si>
    <t>WP 1S</t>
  </si>
  <si>
    <t>WP 2S</t>
  </si>
  <si>
    <t>WP 3S</t>
  </si>
  <si>
    <t>WP1R titolo</t>
  </si>
  <si>
    <t>WP2R titolo</t>
  </si>
  <si>
    <t>WP3R titolo</t>
  </si>
  <si>
    <t>WP1S titolo</t>
  </si>
  <si>
    <t>WP2S titolo</t>
  </si>
  <si>
    <t>WP3S titolo</t>
  </si>
  <si>
    <t>test1</t>
  </si>
  <si>
    <t>test</t>
  </si>
  <si>
    <t>ISTRUZIONI DI COMPILAZIONE</t>
  </si>
  <si>
    <t>2 - La modulistica è impostata per un massimo di 1 proponente e 5 co-proponenti: a) nel caso di un numero di co-proponenti inferiore a 5 compilare le tabelle solo per i co-proponenti effettivi; b) nel caso di un numero di co-proponenti maggiore di 5 aggiungere celle ai fogli ma prestare attenzione al mantenimento dei collegamenti tra celle (nel singolo foglio e tra i vari fogli)</t>
  </si>
  <si>
    <t>4 - Nel sinottico costi la cella "controllo spese generali" resituisce il valore CONGRUO/NON CONGRUO se è rispettato il limite da bando del massimo 15% sul costo del progetto</t>
  </si>
  <si>
    <t>5 - Il foglio non restituisce la contribuzione richiesta in termini di cofinanziamento a Cyber4.0 che sarà calcolata sui costi ritenuti congrui e pertinenti a seguito della valutazione e sulla base di quanto nel bando indicato</t>
  </si>
  <si>
    <t>3 - La modulistica è impostata per un numero di 3 WP classificati di RI (WP1R ecc.) e un numero di 3 WP impostati per SS (WP1S ecc). Qualora il numero di WP sia inferiore non compilare i WP non utilizzati. Qualora il numero sia superiore aggiungere celle ai singoli fogli, ponendo attenzione al mantenimento dei collegamenti tra celle (nel singolo foglio e tra i vari fogli)</t>
  </si>
  <si>
    <t>Piano Finanziario</t>
  </si>
  <si>
    <t xml:space="preserve">RIEPILOGO COSTI </t>
  </si>
  <si>
    <t>Proponente  (DENOMINAZIONE COMPLETA):</t>
  </si>
  <si>
    <t>Co-Proponente 1 (specificare)</t>
  </si>
  <si>
    <t>Co-Proponente 2 (specificare)</t>
  </si>
  <si>
    <t>Co-Proponente 3 (specificare)</t>
  </si>
  <si>
    <t>Co-Proponente 4 (specificare)</t>
  </si>
  <si>
    <t>Co-Proponente 5 (specificare)</t>
  </si>
  <si>
    <t>1- Compilare solo le celle in giallo, le celle di altro colore si autocompilano. Il foglio sinottico costi si autocompila: su di esso è necessario inserire solo il valore delle spese generali e i nominativi delle aziende partecipanti al programma che saranno poi in automatico riportati sugli altri fogli.</t>
  </si>
  <si>
    <t>Bando per RI/SS - CYBER4.0 --- Bando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</si>
</sst>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&quot;€&quot;\ #,##0.00"/>
    <numFmt numFmtId="166" formatCode="&quot;€&quot;\ #,##0.00;[Red]\-&quot;€&quot;\ #,##0.00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5"/>
      <color theme="1"/>
      <name val="Calibri Light"/>
      <family val="1"/>
      <scheme val="major"/>
    </font>
    <font>
      <b/>
      <sz val="15"/>
      <color rgb="FF00000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2"/>
      <color rgb="FF000000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b/>
      <i/>
      <sz val="12"/>
      <color rgb="FF000000"/>
      <name val="Calibri Light"/>
      <family val="1"/>
      <scheme val="major"/>
    </font>
    <font>
      <b/>
      <i/>
      <sz val="12"/>
      <color rgb="FF000000"/>
      <name val="Arial"/>
      <family val="2"/>
      <charset val="1"/>
    </font>
    <font>
      <b/>
      <i/>
      <sz val="13"/>
      <color rgb="FF000000"/>
      <name val="Calibri Light"/>
      <family val="1"/>
      <scheme val="major"/>
    </font>
    <font>
      <b/>
      <sz val="13"/>
      <color rgb="FF000000"/>
      <name val="Calibri Light"/>
      <family val="1"/>
      <scheme val="major"/>
    </font>
    <font>
      <sz val="13"/>
      <color rgb="FF000000"/>
      <name val="Calibri Light"/>
      <family val="1"/>
      <scheme val="major"/>
    </font>
    <font>
      <sz val="13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rgb="FF000000"/>
      <name val="Calibri Light"/>
      <family val="1"/>
    </font>
    <font>
      <b/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2"/>
      <color rgb="FF0000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 Light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B9CDE5"/>
        <bgColor rgb="FFBFBFBF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FDEADA"/>
      </patternFill>
    </fill>
    <fill>
      <patternFill patternType="solid">
        <fgColor rgb="FFFFFF00"/>
        <bgColor rgb="FF000000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260">
    <xf numFmtId="0" fontId="0" fillId="0" borderId="0" xfId="0"/>
    <xf numFmtId="0" fontId="8" fillId="0" borderId="0" xfId="0" applyFont="1" applyBorder="1" applyAlignment="1">
      <alignment vertical="center"/>
    </xf>
    <xf numFmtId="0" fontId="14" fillId="4" borderId="0" xfId="5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5" applyFont="1" applyFill="1" applyAlignment="1">
      <alignment vertical="center"/>
    </xf>
    <xf numFmtId="0" fontId="17" fillId="4" borderId="0" xfId="5" applyFont="1" applyFill="1" applyAlignment="1"/>
    <xf numFmtId="0" fontId="14" fillId="5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9" fillId="4" borderId="0" xfId="5" applyFont="1" applyFill="1" applyAlignment="1">
      <alignment horizontal="left" vertical="center" wrapText="1"/>
    </xf>
    <xf numFmtId="0" fontId="18" fillId="4" borderId="0" xfId="5" applyFont="1" applyFill="1" applyAlignment="1">
      <alignment horizontal="left" vertical="center"/>
    </xf>
    <xf numFmtId="0" fontId="13" fillId="0" borderId="0" xfId="5" applyFont="1" applyBorder="1"/>
    <xf numFmtId="0" fontId="10" fillId="0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justify" wrapText="1"/>
    </xf>
    <xf numFmtId="0" fontId="10" fillId="2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justify" wrapText="1"/>
    </xf>
    <xf numFmtId="4" fontId="13" fillId="0" borderId="5" xfId="0" applyNumberFormat="1" applyFont="1" applyFill="1" applyBorder="1" applyAlignment="1">
      <alignment horizontal="right"/>
    </xf>
    <xf numFmtId="4" fontId="12" fillId="0" borderId="5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wrapText="1"/>
    </xf>
    <xf numFmtId="4" fontId="12" fillId="2" borderId="5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10" fillId="0" borderId="20" xfId="0" applyFont="1" applyFill="1" applyBorder="1" applyAlignment="1">
      <alignment horizontal="center" wrapText="1"/>
    </xf>
    <xf numFmtId="0" fontId="12" fillId="2" borderId="7" xfId="5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3" fillId="0" borderId="0" xfId="5" applyFont="1" applyFill="1" applyBorder="1"/>
    <xf numFmtId="0" fontId="24" fillId="0" borderId="0" xfId="5" applyFont="1" applyFill="1" applyBorder="1"/>
    <xf numFmtId="0" fontId="24" fillId="0" borderId="0" xfId="5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right" wrapText="1"/>
    </xf>
    <xf numFmtId="0" fontId="24" fillId="0" borderId="0" xfId="5" applyFont="1" applyFill="1" applyBorder="1" applyAlignment="1">
      <alignment horizontal="center"/>
    </xf>
    <xf numFmtId="4" fontId="24" fillId="0" borderId="0" xfId="5" applyNumberFormat="1" applyFont="1" applyFill="1" applyBorder="1" applyAlignment="1">
      <alignment horizontal="center"/>
    </xf>
    <xf numFmtId="4" fontId="24" fillId="0" borderId="0" xfId="5" applyNumberFormat="1" applyFont="1" applyFill="1" applyBorder="1"/>
    <xf numFmtId="0" fontId="25" fillId="0" borderId="0" xfId="0" applyFont="1"/>
    <xf numFmtId="3" fontId="27" fillId="7" borderId="8" xfId="0" applyNumberFormat="1" applyFont="1" applyFill="1" applyBorder="1" applyAlignment="1">
      <alignment horizontal="center"/>
    </xf>
    <xf numFmtId="3" fontId="27" fillId="7" borderId="12" xfId="0" applyNumberFormat="1" applyFont="1" applyFill="1" applyBorder="1" applyAlignment="1">
      <alignment horizontal="center"/>
    </xf>
    <xf numFmtId="3" fontId="27" fillId="7" borderId="9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left" wrapText="1"/>
    </xf>
    <xf numFmtId="0" fontId="25" fillId="0" borderId="25" xfId="0" applyFont="1" applyBorder="1"/>
    <xf numFmtId="0" fontId="3" fillId="8" borderId="0" xfId="0" applyFont="1" applyFill="1" applyAlignment="1">
      <alignment horizontal="center"/>
    </xf>
    <xf numFmtId="0" fontId="29" fillId="0" borderId="25" xfId="0" applyFont="1" applyBorder="1"/>
    <xf numFmtId="0" fontId="29" fillId="7" borderId="0" xfId="0" applyFont="1" applyFill="1" applyAlignment="1">
      <alignment wrapText="1"/>
    </xf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23" xfId="0" applyFont="1" applyBorder="1" applyAlignment="1">
      <alignment wrapText="1"/>
    </xf>
    <xf numFmtId="0" fontId="29" fillId="0" borderId="23" xfId="0" applyFont="1" applyBorder="1"/>
    <xf numFmtId="0" fontId="30" fillId="0" borderId="25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23" xfId="0" applyFont="1" applyBorder="1"/>
    <xf numFmtId="0" fontId="0" fillId="0" borderId="23" xfId="0" applyBorder="1"/>
    <xf numFmtId="0" fontId="32" fillId="0" borderId="0" xfId="0" applyFont="1"/>
    <xf numFmtId="0" fontId="32" fillId="0" borderId="25" xfId="0" applyFont="1" applyBorder="1"/>
    <xf numFmtId="0" fontId="34" fillId="0" borderId="25" xfId="0" applyFont="1" applyBorder="1"/>
    <xf numFmtId="0" fontId="34" fillId="7" borderId="0" xfId="0" applyFont="1" applyFill="1" applyAlignment="1">
      <alignment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2" fillId="0" borderId="23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4" fillId="0" borderId="23" xfId="0" applyFont="1" applyBorder="1"/>
    <xf numFmtId="0" fontId="32" fillId="0" borderId="25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6" xfId="0" applyFont="1" applyBorder="1"/>
    <xf numFmtId="0" fontId="32" fillId="0" borderId="23" xfId="0" applyFont="1" applyBorder="1"/>
    <xf numFmtId="0" fontId="35" fillId="0" borderId="0" xfId="0" applyFont="1"/>
    <xf numFmtId="0" fontId="35" fillId="0" borderId="23" xfId="0" applyFont="1" applyBorder="1"/>
    <xf numFmtId="0" fontId="36" fillId="0" borderId="0" xfId="0" applyFont="1"/>
    <xf numFmtId="0" fontId="32" fillId="0" borderId="0" xfId="8" applyFont="1" applyFill="1" applyBorder="1"/>
    <xf numFmtId="0" fontId="34" fillId="0" borderId="2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quotePrefix="1" applyFont="1"/>
    <xf numFmtId="10" fontId="2" fillId="0" borderId="0" xfId="7" applyNumberFormat="1" applyFont="1"/>
    <xf numFmtId="0" fontId="3" fillId="0" borderId="22" xfId="0" applyFont="1" applyBorder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22" xfId="0" applyBorder="1"/>
    <xf numFmtId="166" fontId="0" fillId="0" borderId="22" xfId="0" applyNumberFormat="1" applyBorder="1"/>
    <xf numFmtId="1" fontId="0" fillId="0" borderId="0" xfId="0" applyNumberFormat="1" applyAlignment="1">
      <alignment horizontal="center" vertical="center"/>
    </xf>
    <xf numFmtId="44" fontId="2" fillId="0" borderId="0" xfId="6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4" fontId="25" fillId="0" borderId="0" xfId="6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 wrapText="1"/>
    </xf>
    <xf numFmtId="44" fontId="28" fillId="0" borderId="25" xfId="6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44" fontId="29" fillId="0" borderId="0" xfId="6" applyFont="1" applyAlignment="1">
      <alignment horizontal="center" vertical="center" wrapText="1"/>
    </xf>
    <xf numFmtId="0" fontId="29" fillId="7" borderId="0" xfId="0" applyFont="1" applyFill="1"/>
    <xf numFmtId="0" fontId="31" fillId="0" borderId="0" xfId="0" applyFont="1" applyAlignment="1">
      <alignment wrapText="1"/>
    </xf>
    <xf numFmtId="0" fontId="31" fillId="0" borderId="0" xfId="0" applyFont="1" applyAlignment="1">
      <alignment horizontal="right" wrapText="1"/>
    </xf>
    <xf numFmtId="0" fontId="29" fillId="10" borderId="0" xfId="0" applyFont="1" applyFill="1" applyAlignment="1">
      <alignment horizontal="center" vertical="center" wrapText="1"/>
    </xf>
    <xf numFmtId="9" fontId="29" fillId="10" borderId="0" xfId="0" applyNumberFormat="1" applyFont="1" applyFill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/>
    </xf>
    <xf numFmtId="0" fontId="30" fillId="7" borderId="0" xfId="0" applyFont="1" applyFill="1"/>
    <xf numFmtId="9" fontId="30" fillId="10" borderId="0" xfId="0" applyNumberFormat="1" applyFont="1" applyFill="1" applyAlignment="1">
      <alignment horizontal="center" vertical="center"/>
    </xf>
    <xf numFmtId="0" fontId="30" fillId="0" borderId="25" xfId="0" applyFont="1" applyBorder="1"/>
    <xf numFmtId="0" fontId="30" fillId="7" borderId="0" xfId="0" applyFont="1" applyFill="1" applyAlignment="1">
      <alignment wrapText="1"/>
    </xf>
    <xf numFmtId="0" fontId="29" fillId="0" borderId="23" xfId="0" applyFont="1" applyBorder="1" applyAlignment="1">
      <alignment horizontal="center" vertical="center" wrapText="1"/>
    </xf>
    <xf numFmtId="9" fontId="29" fillId="7" borderId="0" xfId="0" applyNumberFormat="1" applyFont="1" applyFill="1" applyAlignment="1">
      <alignment horizontal="center" vertical="center" wrapText="1"/>
    </xf>
    <xf numFmtId="9" fontId="30" fillId="7" borderId="0" xfId="0" applyNumberFormat="1" applyFont="1" applyFill="1" applyAlignment="1">
      <alignment horizontal="center" vertical="center"/>
    </xf>
    <xf numFmtId="9" fontId="30" fillId="7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Font="1"/>
    <xf numFmtId="0" fontId="32" fillId="0" borderId="0" xfId="0" applyFont="1" applyAlignment="1">
      <alignment horizontal="center"/>
    </xf>
    <xf numFmtId="3" fontId="32" fillId="7" borderId="8" xfId="0" applyNumberFormat="1" applyFont="1" applyFill="1" applyBorder="1" applyAlignment="1">
      <alignment horizontal="center"/>
    </xf>
    <xf numFmtId="3" fontId="32" fillId="7" borderId="12" xfId="0" applyNumberFormat="1" applyFont="1" applyFill="1" applyBorder="1" applyAlignment="1">
      <alignment horizontal="center"/>
    </xf>
    <xf numFmtId="3" fontId="32" fillId="7" borderId="9" xfId="0" applyNumberFormat="1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34" fillId="7" borderId="0" xfId="0" applyFont="1" applyFill="1" applyAlignment="1">
      <alignment horizontal="center" vertical="center"/>
    </xf>
    <xf numFmtId="0" fontId="35" fillId="9" borderId="0" xfId="0" applyFont="1" applyFill="1" applyAlignment="1">
      <alignment horizontal="center"/>
    </xf>
    <xf numFmtId="0" fontId="29" fillId="0" borderId="0" xfId="0" applyFont="1" applyFill="1"/>
    <xf numFmtId="0" fontId="3" fillId="0" borderId="25" xfId="0" applyFont="1" applyFill="1" applyBorder="1" applyAlignment="1">
      <alignment horizontal="center"/>
    </xf>
    <xf numFmtId="0" fontId="31" fillId="0" borderId="6" xfId="0" applyFont="1" applyBorder="1" applyAlignment="1">
      <alignment horizontal="right" wrapText="1"/>
    </xf>
    <xf numFmtId="0" fontId="29" fillId="10" borderId="23" xfId="0" applyFont="1" applyFill="1" applyBorder="1" applyAlignment="1">
      <alignment horizontal="center" vertical="center" wrapText="1"/>
    </xf>
    <xf numFmtId="9" fontId="30" fillId="10" borderId="23" xfId="0" applyNumberFormat="1" applyFont="1" applyFill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/>
    </xf>
    <xf numFmtId="0" fontId="0" fillId="0" borderId="1" xfId="0" applyBorder="1"/>
    <xf numFmtId="0" fontId="28" fillId="0" borderId="2" xfId="0" applyFont="1" applyBorder="1" applyAlignment="1">
      <alignment horizontal="left" wrapText="1"/>
    </xf>
    <xf numFmtId="0" fontId="29" fillId="7" borderId="10" xfId="0" applyFont="1" applyFill="1" applyBorder="1" applyAlignment="1">
      <alignment wrapText="1"/>
    </xf>
    <xf numFmtId="0" fontId="31" fillId="0" borderId="10" xfId="0" applyFont="1" applyBorder="1" applyAlignment="1">
      <alignment horizontal="right" wrapText="1"/>
    </xf>
    <xf numFmtId="0" fontId="30" fillId="7" borderId="10" xfId="0" applyFont="1" applyFill="1" applyBorder="1"/>
    <xf numFmtId="0" fontId="30" fillId="7" borderId="10" xfId="0" applyFont="1" applyFill="1" applyBorder="1" applyAlignment="1">
      <alignment wrapText="1"/>
    </xf>
    <xf numFmtId="0" fontId="29" fillId="11" borderId="25" xfId="0" applyFont="1" applyFill="1" applyBorder="1"/>
    <xf numFmtId="0" fontId="3" fillId="11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9" fillId="0" borderId="25" xfId="0" applyFont="1" applyFill="1" applyBorder="1"/>
    <xf numFmtId="0" fontId="30" fillId="0" borderId="0" xfId="0" applyFont="1" applyFill="1"/>
    <xf numFmtId="4" fontId="13" fillId="0" borderId="22" xfId="0" applyNumberFormat="1" applyFont="1" applyFill="1" applyBorder="1" applyAlignment="1">
      <alignment horizontal="right"/>
    </xf>
    <xf numFmtId="4" fontId="12" fillId="2" borderId="22" xfId="0" applyNumberFormat="1" applyFont="1" applyFill="1" applyBorder="1" applyAlignment="1">
      <alignment horizontal="right" wrapText="1"/>
    </xf>
    <xf numFmtId="0" fontId="14" fillId="4" borderId="0" xfId="5" applyFont="1" applyFill="1" applyAlignment="1">
      <alignment horizontal="left" vertical="center" wrapText="1"/>
    </xf>
    <xf numFmtId="4" fontId="13" fillId="7" borderId="5" xfId="0" applyNumberFormat="1" applyFont="1" applyFill="1" applyBorder="1" applyAlignment="1">
      <alignment horizontal="right"/>
    </xf>
    <xf numFmtId="4" fontId="13" fillId="7" borderId="22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3" fillId="0" borderId="0" xfId="0" applyFont="1"/>
    <xf numFmtId="0" fontId="41" fillId="0" borderId="32" xfId="5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33" xfId="0" applyFont="1" applyFill="1" applyBorder="1" applyAlignment="1">
      <alignment horizontal="center" wrapText="1"/>
    </xf>
    <xf numFmtId="0" fontId="0" fillId="0" borderId="35" xfId="0" applyBorder="1"/>
    <xf numFmtId="0" fontId="0" fillId="0" borderId="38" xfId="0" applyBorder="1"/>
    <xf numFmtId="0" fontId="3" fillId="0" borderId="36" xfId="0" applyFont="1" applyFill="1" applyBorder="1" applyAlignment="1">
      <alignment horizontal="right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7" borderId="34" xfId="0" applyFill="1" applyBorder="1" applyAlignment="1">
      <alignment wrapText="1"/>
    </xf>
    <xf numFmtId="0" fontId="0" fillId="7" borderId="39" xfId="0" applyFill="1" applyBorder="1" applyAlignment="1">
      <alignment wrapText="1"/>
    </xf>
    <xf numFmtId="0" fontId="3" fillId="0" borderId="36" xfId="0" applyFont="1" applyFill="1" applyBorder="1" applyAlignment="1">
      <alignment horizontal="right" wrapText="1"/>
    </xf>
    <xf numFmtId="0" fontId="42" fillId="0" borderId="28" xfId="0" applyFont="1" applyFill="1" applyBorder="1" applyAlignment="1">
      <alignment horizontal="left"/>
    </xf>
    <xf numFmtId="0" fontId="13" fillId="12" borderId="0" xfId="5" applyFont="1" applyFill="1" applyBorder="1"/>
    <xf numFmtId="0" fontId="0" fillId="12" borderId="0" xfId="0" applyFill="1"/>
    <xf numFmtId="0" fontId="3" fillId="3" borderId="34" xfId="0" applyFont="1" applyFill="1" applyBorder="1" applyAlignment="1">
      <alignment wrapText="1"/>
    </xf>
    <xf numFmtId="0" fontId="0" fillId="3" borderId="22" xfId="0" applyFill="1" applyBorder="1" applyAlignment="1">
      <alignment horizontal="center" vertical="center"/>
    </xf>
    <xf numFmtId="0" fontId="3" fillId="12" borderId="0" xfId="0" applyFont="1" applyFill="1"/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3" borderId="39" xfId="0" applyFont="1" applyFill="1" applyBorder="1" applyAlignment="1">
      <alignment horizontal="right" wrapText="1"/>
    </xf>
    <xf numFmtId="0" fontId="3" fillId="3" borderId="28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3" borderId="32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0" borderId="33" xfId="0" applyBorder="1"/>
    <xf numFmtId="4" fontId="12" fillId="10" borderId="5" xfId="0" applyNumberFormat="1" applyFont="1" applyFill="1" applyBorder="1" applyAlignment="1">
      <alignment horizontal="right" wrapText="1"/>
    </xf>
    <xf numFmtId="4" fontId="13" fillId="10" borderId="31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justify" wrapText="1"/>
    </xf>
    <xf numFmtId="0" fontId="11" fillId="0" borderId="20" xfId="0" applyFont="1" applyFill="1" applyBorder="1" applyAlignment="1">
      <alignment horizontal="left"/>
    </xf>
    <xf numFmtId="4" fontId="13" fillId="0" borderId="21" xfId="0" applyNumberFormat="1" applyFont="1" applyFill="1" applyBorder="1" applyAlignment="1">
      <alignment horizontal="right"/>
    </xf>
    <xf numFmtId="4" fontId="13" fillId="7" borderId="21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 wrapText="1"/>
    </xf>
    <xf numFmtId="0" fontId="10" fillId="2" borderId="28" xfId="0" applyFont="1" applyFill="1" applyBorder="1" applyAlignment="1">
      <alignment horizontal="center" wrapText="1"/>
    </xf>
    <xf numFmtId="4" fontId="12" fillId="2" borderId="7" xfId="0" applyNumberFormat="1" applyFont="1" applyFill="1" applyBorder="1" applyAlignment="1">
      <alignment horizontal="right" wrapText="1"/>
    </xf>
    <xf numFmtId="4" fontId="13" fillId="10" borderId="0" xfId="0" applyNumberFormat="1" applyFont="1" applyFill="1" applyBorder="1" applyAlignment="1">
      <alignment horizontal="right"/>
    </xf>
    <xf numFmtId="4" fontId="12" fillId="10" borderId="0" xfId="0" applyNumberFormat="1" applyFont="1" applyFill="1" applyBorder="1" applyAlignment="1">
      <alignment horizontal="right" wrapText="1"/>
    </xf>
    <xf numFmtId="4" fontId="13" fillId="0" borderId="20" xfId="0" applyNumberFormat="1" applyFont="1" applyFill="1" applyBorder="1" applyAlignment="1">
      <alignment horizontal="right"/>
    </xf>
    <xf numFmtId="4" fontId="13" fillId="7" borderId="20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center" wrapText="1"/>
    </xf>
    <xf numFmtId="0" fontId="13" fillId="10" borderId="0" xfId="5" applyFont="1" applyFill="1" applyBorder="1"/>
    <xf numFmtId="4" fontId="24" fillId="0" borderId="21" xfId="0" applyNumberFormat="1" applyFont="1" applyFill="1" applyBorder="1" applyAlignment="1">
      <alignment horizontal="right" wrapText="1"/>
    </xf>
    <xf numFmtId="4" fontId="24" fillId="10" borderId="0" xfId="0" applyNumberFormat="1" applyFont="1" applyFill="1" applyBorder="1" applyAlignment="1">
      <alignment horizontal="right" wrapText="1"/>
    </xf>
    <xf numFmtId="0" fontId="32" fillId="7" borderId="0" xfId="0" applyFont="1" applyFill="1"/>
    <xf numFmtId="0" fontId="32" fillId="7" borderId="0" xfId="0" applyFont="1" applyFill="1" applyAlignment="1">
      <alignment wrapText="1"/>
    </xf>
    <xf numFmtId="0" fontId="36" fillId="7" borderId="0" xfId="0" applyFont="1" applyFill="1" applyAlignment="1">
      <alignment horizontal="center" wrapText="1"/>
    </xf>
    <xf numFmtId="0" fontId="28" fillId="7" borderId="25" xfId="0" applyFont="1" applyFill="1" applyBorder="1" applyAlignment="1">
      <alignment horizontal="left" wrapText="1"/>
    </xf>
    <xf numFmtId="0" fontId="33" fillId="0" borderId="25" xfId="0" applyFont="1" applyFill="1" applyBorder="1" applyAlignment="1">
      <alignment horizontal="left" wrapText="1"/>
    </xf>
    <xf numFmtId="0" fontId="33" fillId="0" borderId="25" xfId="0" applyFont="1" applyFill="1" applyBorder="1"/>
    <xf numFmtId="0" fontId="33" fillId="0" borderId="0" xfId="0" applyFont="1" applyFill="1" applyAlignment="1">
      <alignment wrapText="1"/>
    </xf>
    <xf numFmtId="0" fontId="37" fillId="0" borderId="25" xfId="0" applyFont="1" applyFill="1" applyBorder="1"/>
    <xf numFmtId="0" fontId="28" fillId="0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4" fontId="24" fillId="0" borderId="0" xfId="5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1" fillId="0" borderId="32" xfId="5" applyFont="1" applyFill="1" applyBorder="1" applyAlignment="1">
      <alignment horizontal="center"/>
    </xf>
    <xf numFmtId="0" fontId="42" fillId="0" borderId="24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44" fillId="0" borderId="26" xfId="0" applyFont="1" applyBorder="1" applyAlignment="1">
      <alignment vertical="center" wrapText="1"/>
    </xf>
    <xf numFmtId="0" fontId="44" fillId="0" borderId="26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18" fillId="4" borderId="0" xfId="5" applyFont="1" applyFill="1" applyAlignment="1">
      <alignment horizontal="left" vertical="center" wrapText="1"/>
    </xf>
    <xf numFmtId="0" fontId="18" fillId="4" borderId="0" xfId="5" applyFont="1" applyFill="1" applyAlignment="1">
      <alignment wrapText="1"/>
    </xf>
    <xf numFmtId="0" fontId="12" fillId="7" borderId="4" xfId="5" applyFont="1" applyFill="1" applyBorder="1" applyAlignment="1">
      <alignment horizontal="center" vertical="center"/>
    </xf>
    <xf numFmtId="0" fontId="23" fillId="14" borderId="28" xfId="0" applyFont="1" applyFill="1" applyBorder="1" applyAlignment="1">
      <alignment horizontal="center" vertical="center"/>
    </xf>
    <xf numFmtId="0" fontId="12" fillId="0" borderId="13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0" fillId="13" borderId="29" xfId="5" applyFont="1" applyFill="1" applyBorder="1" applyAlignment="1">
      <alignment horizontal="center" vertical="center"/>
    </xf>
    <xf numFmtId="49" fontId="21" fillId="7" borderId="18" xfId="0" applyNumberFormat="1" applyFont="1" applyFill="1" applyBorder="1" applyAlignment="1">
      <alignment horizontal="center" vertical="center"/>
    </xf>
    <xf numFmtId="0" fontId="45" fillId="13" borderId="29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9" fillId="4" borderId="0" xfId="5" applyFont="1" applyFill="1" applyBorder="1" applyAlignment="1">
      <alignment horizontal="center" vertical="center" wrapText="1"/>
    </xf>
    <xf numFmtId="0" fontId="12" fillId="4" borderId="0" xfId="5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textRotation="90" wrapText="1"/>
    </xf>
    <xf numFmtId="1" fontId="32" fillId="7" borderId="8" xfId="0" applyNumberFormat="1" applyFont="1" applyFill="1" applyBorder="1" applyAlignment="1">
      <alignment horizontal="center"/>
    </xf>
    <xf numFmtId="1" fontId="32" fillId="7" borderId="12" xfId="0" applyNumberFormat="1" applyFont="1" applyFill="1" applyBorder="1" applyAlignment="1">
      <alignment horizontal="center"/>
    </xf>
    <xf numFmtId="1" fontId="32" fillId="7" borderId="9" xfId="0" applyNumberFormat="1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" fontId="27" fillId="7" borderId="8" xfId="0" applyNumberFormat="1" applyFont="1" applyFill="1" applyBorder="1" applyAlignment="1">
      <alignment horizontal="center"/>
    </xf>
    <xf numFmtId="1" fontId="27" fillId="7" borderId="12" xfId="0" applyNumberFormat="1" applyFont="1" applyFill="1" applyBorder="1" applyAlignment="1">
      <alignment horizontal="center"/>
    </xf>
    <xf numFmtId="1" fontId="27" fillId="7" borderId="9" xfId="0" applyNumberFormat="1" applyFont="1" applyFill="1" applyBorder="1" applyAlignment="1">
      <alignment horizontal="center"/>
    </xf>
    <xf numFmtId="1" fontId="27" fillId="7" borderId="6" xfId="0" applyNumberFormat="1" applyFont="1" applyFill="1" applyBorder="1" applyAlignment="1">
      <alignment horizontal="center"/>
    </xf>
    <xf numFmtId="1" fontId="27" fillId="7" borderId="23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8" fillId="0" borderId="30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8" fillId="7" borderId="30" xfId="0" applyFont="1" applyFill="1" applyBorder="1" applyAlignment="1">
      <alignment horizontal="center"/>
    </xf>
    <xf numFmtId="0" fontId="38" fillId="7" borderId="24" xfId="0" applyFont="1" applyFill="1" applyBorder="1" applyAlignment="1">
      <alignment horizontal="center"/>
    </xf>
    <xf numFmtId="0" fontId="38" fillId="7" borderId="27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9" xfId="0" applyFont="1" applyBorder="1" applyAlignment="1">
      <alignment horizontal="center"/>
    </xf>
  </cellXfs>
  <cellStyles count="9">
    <cellStyle name="20% - Colore 1" xfId="8" builtinId="30"/>
    <cellStyle name="Normale" xfId="0" builtinId="0"/>
    <cellStyle name="Normale 2" xfId="5" xr:uid="{00000000-0005-0000-0000-000001000000}"/>
    <cellStyle name="Normale 2 2" xfId="3" xr:uid="{00000000-0005-0000-0000-000002000000}"/>
    <cellStyle name="Normale 2 3" xfId="2" xr:uid="{00000000-0005-0000-0000-000003000000}"/>
    <cellStyle name="Normale 4" xfId="4" xr:uid="{00000000-0005-0000-0000-000004000000}"/>
    <cellStyle name="Normale 8" xfId="1" xr:uid="{00000000-0005-0000-0000-000005000000}"/>
    <cellStyle name="Percentuale" xfId="7" builtinId="5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54D3-A494-D44B-99CC-8B873FDAB7F1}">
  <dimension ref="A2:A35"/>
  <sheetViews>
    <sheetView workbookViewId="0">
      <selection activeCell="A7" sqref="A7"/>
    </sheetView>
  </sheetViews>
  <sheetFormatPr defaultColWidth="11.42578125" defaultRowHeight="15" x14ac:dyDescent="0.25"/>
  <cols>
    <col min="1" max="1" width="92.42578125" customWidth="1"/>
  </cols>
  <sheetData>
    <row r="2" spans="1:1" x14ac:dyDescent="0.25">
      <c r="A2" s="202"/>
    </row>
    <row r="3" spans="1:1" ht="15.75" thickBot="1" x14ac:dyDescent="0.3">
      <c r="A3" s="202"/>
    </row>
    <row r="4" spans="1:1" ht="21" x14ac:dyDescent="0.35">
      <c r="A4" s="205" t="s">
        <v>99</v>
      </c>
    </row>
    <row r="5" spans="1:1" x14ac:dyDescent="0.25">
      <c r="A5" s="206"/>
    </row>
    <row r="6" spans="1:1" ht="75" x14ac:dyDescent="0.25">
      <c r="A6" s="207" t="s">
        <v>112</v>
      </c>
    </row>
    <row r="7" spans="1:1" ht="18.75" x14ac:dyDescent="0.25">
      <c r="A7" s="207"/>
    </row>
    <row r="8" spans="1:1" ht="93.75" x14ac:dyDescent="0.25">
      <c r="A8" s="207" t="s">
        <v>100</v>
      </c>
    </row>
    <row r="9" spans="1:1" ht="18.75" x14ac:dyDescent="0.25">
      <c r="A9" s="207"/>
    </row>
    <row r="10" spans="1:1" ht="93.75" x14ac:dyDescent="0.25">
      <c r="A10" s="207" t="s">
        <v>103</v>
      </c>
    </row>
    <row r="11" spans="1:1" ht="18.75" x14ac:dyDescent="0.3">
      <c r="A11" s="208"/>
    </row>
    <row r="12" spans="1:1" ht="56.25" x14ac:dyDescent="0.3">
      <c r="A12" s="208" t="s">
        <v>101</v>
      </c>
    </row>
    <row r="13" spans="1:1" ht="18.75" x14ac:dyDescent="0.3">
      <c r="A13" s="208"/>
    </row>
    <row r="14" spans="1:1" ht="57" thickBot="1" x14ac:dyDescent="0.35">
      <c r="A14" s="209" t="s">
        <v>102</v>
      </c>
    </row>
    <row r="15" spans="1:1" ht="18.75" x14ac:dyDescent="0.3">
      <c r="A15" s="203"/>
    </row>
    <row r="16" spans="1:1" ht="18.75" x14ac:dyDescent="0.3">
      <c r="A16" s="203"/>
    </row>
    <row r="17" spans="1:1" ht="18.75" x14ac:dyDescent="0.3">
      <c r="A17" s="203"/>
    </row>
    <row r="18" spans="1:1" ht="18.75" x14ac:dyDescent="0.3">
      <c r="A18" s="203"/>
    </row>
    <row r="19" spans="1:1" ht="18.75" x14ac:dyDescent="0.3">
      <c r="A19" s="203"/>
    </row>
    <row r="20" spans="1:1" ht="18.75" x14ac:dyDescent="0.3">
      <c r="A20" s="203"/>
    </row>
    <row r="21" spans="1:1" ht="18.75" x14ac:dyDescent="0.3">
      <c r="A21" s="203"/>
    </row>
    <row r="22" spans="1:1" ht="18.75" x14ac:dyDescent="0.3">
      <c r="A22" s="203"/>
    </row>
    <row r="23" spans="1:1" ht="18.75" x14ac:dyDescent="0.3">
      <c r="A23" s="203"/>
    </row>
    <row r="24" spans="1:1" ht="18.75" x14ac:dyDescent="0.3">
      <c r="A24" s="203"/>
    </row>
    <row r="25" spans="1:1" ht="18.75" x14ac:dyDescent="0.3">
      <c r="A25" s="203"/>
    </row>
    <row r="26" spans="1:1" ht="18.75" x14ac:dyDescent="0.3">
      <c r="A26" s="203"/>
    </row>
    <row r="27" spans="1:1" ht="18.75" x14ac:dyDescent="0.3">
      <c r="A27" s="203"/>
    </row>
    <row r="28" spans="1:1" ht="18.75" x14ac:dyDescent="0.3">
      <c r="A28" s="203"/>
    </row>
    <row r="29" spans="1:1" ht="18.75" x14ac:dyDescent="0.3">
      <c r="A29" s="203"/>
    </row>
    <row r="30" spans="1:1" ht="18.75" x14ac:dyDescent="0.3">
      <c r="A30" s="203"/>
    </row>
    <row r="31" spans="1:1" ht="18.75" x14ac:dyDescent="0.3">
      <c r="A31" s="203"/>
    </row>
    <row r="32" spans="1:1" ht="18.75" x14ac:dyDescent="0.3">
      <c r="A32" s="203"/>
    </row>
    <row r="33" spans="1:1" ht="18.75" x14ac:dyDescent="0.3">
      <c r="A33" s="203"/>
    </row>
    <row r="34" spans="1:1" x14ac:dyDescent="0.25">
      <c r="A34" s="202"/>
    </row>
    <row r="35" spans="1:1" x14ac:dyDescent="0.25">
      <c r="A35" s="20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"/>
  <sheetViews>
    <sheetView showRuler="0" view="pageBreakPreview" topLeftCell="A58" zoomScale="75" zoomScaleNormal="75" zoomScaleSheetLayoutView="75" workbookViewId="0">
      <selection activeCell="D5" sqref="D5"/>
    </sheetView>
  </sheetViews>
  <sheetFormatPr defaultColWidth="9.140625" defaultRowHeight="12.75" x14ac:dyDescent="0.2"/>
  <cols>
    <col min="1" max="1" width="53.140625" style="10" customWidth="1"/>
    <col min="2" max="2" width="12.7109375" style="10" customWidth="1"/>
    <col min="3" max="3" width="11.85546875" style="10" customWidth="1"/>
    <col min="4" max="4" width="12" style="10" customWidth="1"/>
    <col min="5" max="5" width="12.28515625" style="10" customWidth="1"/>
    <col min="6" max="6" width="10.42578125" style="10" customWidth="1"/>
    <col min="7" max="7" width="11.42578125" style="10" customWidth="1"/>
    <col min="8" max="8" width="10.28515625" style="10" customWidth="1"/>
    <col min="9" max="16384" width="9.140625" style="10"/>
  </cols>
  <sheetData>
    <row r="1" spans="1:8" s="1" customFormat="1" ht="27" customHeight="1" x14ac:dyDescent="0.25">
      <c r="A1" s="225" t="s">
        <v>113</v>
      </c>
      <c r="B1" s="225"/>
      <c r="C1" s="225"/>
      <c r="D1" s="225"/>
      <c r="E1" s="225"/>
      <c r="F1" s="225"/>
      <c r="G1" s="225"/>
    </row>
    <row r="2" spans="1:8" s="20" customFormat="1" ht="12" customHeight="1" x14ac:dyDescent="0.2">
      <c r="A2" s="226"/>
      <c r="B2" s="226"/>
      <c r="C2" s="226"/>
      <c r="D2" s="226"/>
      <c r="E2" s="226"/>
      <c r="F2" s="226"/>
      <c r="G2" s="226"/>
    </row>
    <row r="3" spans="1:8" s="3" customFormat="1" ht="18.95" customHeight="1" x14ac:dyDescent="0.25">
      <c r="A3" s="2" t="s">
        <v>104</v>
      </c>
      <c r="C3" s="4"/>
      <c r="D3" s="4"/>
      <c r="E3" s="4"/>
      <c r="F3" s="4"/>
      <c r="G3" s="4"/>
    </row>
    <row r="4" spans="1:8" s="7" customFormat="1" ht="41.25" customHeight="1" x14ac:dyDescent="0.25">
      <c r="A4" s="6" t="s">
        <v>25</v>
      </c>
      <c r="B4" s="227"/>
      <c r="C4" s="227"/>
      <c r="D4" s="227"/>
      <c r="E4" s="227"/>
      <c r="F4" s="227"/>
      <c r="G4" s="4"/>
    </row>
    <row r="5" spans="1:8" s="7" customFormat="1" ht="33" customHeight="1" x14ac:dyDescent="0.25">
      <c r="A5" s="8" t="s">
        <v>106</v>
      </c>
      <c r="B5" s="220"/>
      <c r="C5" s="220"/>
      <c r="D5" s="141" t="s">
        <v>1</v>
      </c>
      <c r="E5" s="222" t="s">
        <v>24</v>
      </c>
      <c r="F5" s="222"/>
      <c r="G5" s="5"/>
    </row>
    <row r="6" spans="1:8" s="7" customFormat="1" ht="38.25" customHeight="1" x14ac:dyDescent="0.3">
      <c r="A6" s="8" t="s">
        <v>2</v>
      </c>
      <c r="B6" s="221"/>
      <c r="C6" s="221"/>
      <c r="D6" s="9"/>
      <c r="E6" s="210"/>
      <c r="F6" s="211"/>
      <c r="G6" s="5"/>
    </row>
    <row r="7" spans="1:8" ht="21.75" customHeight="1" x14ac:dyDescent="0.2">
      <c r="A7" s="223" t="s">
        <v>3</v>
      </c>
      <c r="B7" s="214" t="s">
        <v>105</v>
      </c>
      <c r="C7" s="215"/>
      <c r="D7" s="215"/>
      <c r="E7" s="215"/>
      <c r="F7" s="215"/>
      <c r="G7" s="216"/>
    </row>
    <row r="8" spans="1:8" ht="16.5" customHeight="1" x14ac:dyDescent="0.2">
      <c r="A8" s="224"/>
      <c r="B8" s="217" t="s">
        <v>4</v>
      </c>
      <c r="C8" s="218"/>
      <c r="D8" s="218"/>
      <c r="E8" s="218"/>
      <c r="F8" s="218"/>
      <c r="G8" s="219"/>
    </row>
    <row r="9" spans="1:8" ht="16.5" customHeight="1" x14ac:dyDescent="0.2">
      <c r="A9" s="11" t="s">
        <v>5</v>
      </c>
      <c r="B9" s="12" t="s">
        <v>85</v>
      </c>
      <c r="C9" s="12" t="s">
        <v>86</v>
      </c>
      <c r="D9" s="12" t="s">
        <v>87</v>
      </c>
      <c r="E9" s="12" t="s">
        <v>88</v>
      </c>
      <c r="F9" s="24" t="s">
        <v>89</v>
      </c>
      <c r="G9" s="12" t="s">
        <v>90</v>
      </c>
      <c r="H9" s="11" t="s">
        <v>9</v>
      </c>
    </row>
    <row r="10" spans="1:8" ht="16.5" customHeight="1" x14ac:dyDescent="0.2">
      <c r="A10" s="13" t="s">
        <v>19</v>
      </c>
      <c r="B10" s="14"/>
      <c r="C10" s="14"/>
      <c r="D10" s="14"/>
      <c r="E10" s="179"/>
      <c r="F10" s="179"/>
      <c r="G10" s="179"/>
      <c r="H10" s="14"/>
    </row>
    <row r="11" spans="1:8" ht="16.5" customHeight="1" x14ac:dyDescent="0.2">
      <c r="A11" s="15" t="s">
        <v>10</v>
      </c>
      <c r="B11" s="16">
        <f>B31+B51+B71+B91+B111+B131</f>
        <v>67724.999999999985</v>
      </c>
      <c r="C11" s="16">
        <f t="shared" ref="C11:D11" si="0">C31+C51+C71+C91+C111+C131</f>
        <v>24380.999999999996</v>
      </c>
      <c r="D11" s="183">
        <f t="shared" si="0"/>
        <v>22188.000000000004</v>
      </c>
      <c r="E11" s="187"/>
      <c r="F11" s="187"/>
      <c r="G11" s="187"/>
      <c r="H11" s="178">
        <f t="shared" ref="H11:H16" si="1">SUM(B11:G11)</f>
        <v>114293.99999999999</v>
      </c>
    </row>
    <row r="12" spans="1:8" ht="16.5" customHeight="1" x14ac:dyDescent="0.2">
      <c r="A12" s="15" t="s">
        <v>11</v>
      </c>
      <c r="B12" s="16">
        <f t="shared" ref="B12:D12" si="2">B32+B52+B72+B92+B112+B132</f>
        <v>180</v>
      </c>
      <c r="C12" s="16">
        <f t="shared" si="2"/>
        <v>180</v>
      </c>
      <c r="D12" s="183">
        <f t="shared" si="2"/>
        <v>180</v>
      </c>
      <c r="E12" s="181"/>
      <c r="F12" s="181"/>
      <c r="G12" s="181"/>
      <c r="H12" s="178">
        <f t="shared" si="1"/>
        <v>540</v>
      </c>
    </row>
    <row r="13" spans="1:8" ht="16.5" customHeight="1" x14ac:dyDescent="0.2">
      <c r="A13" s="23" t="s">
        <v>14</v>
      </c>
      <c r="B13" s="16">
        <f t="shared" ref="B13:D13" si="3">B33+B53+B73+B93+B113+B133</f>
        <v>60</v>
      </c>
      <c r="C13" s="16">
        <f t="shared" si="3"/>
        <v>60</v>
      </c>
      <c r="D13" s="183">
        <f t="shared" si="3"/>
        <v>60</v>
      </c>
      <c r="E13" s="181"/>
      <c r="F13" s="181"/>
      <c r="G13" s="181"/>
      <c r="H13" s="178">
        <f t="shared" si="1"/>
        <v>180</v>
      </c>
    </row>
    <row r="14" spans="1:8" ht="16.5" customHeight="1" x14ac:dyDescent="0.2">
      <c r="A14" s="15" t="s">
        <v>15</v>
      </c>
      <c r="B14" s="16">
        <f t="shared" ref="B14:D14" si="4">B34+B54+B74+B94+B114+B134</f>
        <v>0</v>
      </c>
      <c r="C14" s="16">
        <f t="shared" si="4"/>
        <v>0</v>
      </c>
      <c r="D14" s="183">
        <f t="shared" si="4"/>
        <v>0</v>
      </c>
      <c r="E14" s="181"/>
      <c r="F14" s="181"/>
      <c r="G14" s="181"/>
      <c r="H14" s="178">
        <f t="shared" si="1"/>
        <v>0</v>
      </c>
    </row>
    <row r="15" spans="1:8" ht="16.5" customHeight="1" x14ac:dyDescent="0.2">
      <c r="A15" s="15" t="s">
        <v>13</v>
      </c>
      <c r="B15" s="16">
        <f t="shared" ref="B15:D15" si="5">B35+B55+B75+B95+B115+B135</f>
        <v>180</v>
      </c>
      <c r="C15" s="16">
        <f t="shared" si="5"/>
        <v>180</v>
      </c>
      <c r="D15" s="16">
        <f t="shared" si="5"/>
        <v>180</v>
      </c>
      <c r="E15" s="181"/>
      <c r="F15" s="181"/>
      <c r="G15" s="181"/>
      <c r="H15" s="178">
        <f t="shared" si="1"/>
        <v>540</v>
      </c>
    </row>
    <row r="16" spans="1:8" ht="16.5" customHeight="1" x14ac:dyDescent="0.2">
      <c r="A16" s="11" t="s">
        <v>16</v>
      </c>
      <c r="B16" s="17">
        <f>SUM(B11:B15)</f>
        <v>68144.999999999985</v>
      </c>
      <c r="C16" s="17">
        <f t="shared" ref="C16:D16" si="6">SUM(C11:C15)</f>
        <v>24800.999999999996</v>
      </c>
      <c r="D16" s="185">
        <f t="shared" si="6"/>
        <v>22608.000000000004</v>
      </c>
      <c r="E16" s="182"/>
      <c r="F16" s="182"/>
      <c r="G16" s="182"/>
      <c r="H16" s="178">
        <f t="shared" si="1"/>
        <v>115553.99999999999</v>
      </c>
    </row>
    <row r="17" spans="1:8" ht="16.5" customHeight="1" x14ac:dyDescent="0.2">
      <c r="A17" s="13" t="s">
        <v>20</v>
      </c>
      <c r="B17" s="179"/>
      <c r="C17" s="179"/>
      <c r="D17" s="179"/>
      <c r="E17" s="186"/>
      <c r="F17" s="186"/>
      <c r="G17" s="186"/>
      <c r="H17" s="14"/>
    </row>
    <row r="18" spans="1:8" ht="16.5" customHeight="1" x14ac:dyDescent="0.2">
      <c r="A18" s="174" t="s">
        <v>10</v>
      </c>
      <c r="B18" s="181"/>
      <c r="C18" s="181"/>
      <c r="D18" s="181"/>
      <c r="E18" s="176">
        <f>E38+E58+E78+E98+E118+E138</f>
        <v>67724.999999999985</v>
      </c>
      <c r="F18" s="176">
        <f>F38+F58+F78+F98+F118+F138</f>
        <v>24380.999999999996</v>
      </c>
      <c r="G18" s="176">
        <f t="shared" ref="G18" si="7">G38+G58+G78+G98+G118+G138</f>
        <v>22188.000000000004</v>
      </c>
      <c r="H18" s="17">
        <f t="shared" ref="H18:H23" si="8">SUM(B18:G18)</f>
        <v>114293.99999999999</v>
      </c>
    </row>
    <row r="19" spans="1:8" ht="16.5" customHeight="1" x14ac:dyDescent="0.2">
      <c r="A19" s="174" t="s">
        <v>11</v>
      </c>
      <c r="B19" s="181"/>
      <c r="C19" s="181"/>
      <c r="D19" s="181"/>
      <c r="E19" s="176">
        <f>E39+E59+E79+E99+E119+E139</f>
        <v>240</v>
      </c>
      <c r="F19" s="176">
        <f t="shared" ref="F19:G19" si="9">F39+F59+F79+F99+F119+F139</f>
        <v>240</v>
      </c>
      <c r="G19" s="176">
        <f t="shared" si="9"/>
        <v>240</v>
      </c>
      <c r="H19" s="17">
        <f t="shared" si="8"/>
        <v>720</v>
      </c>
    </row>
    <row r="20" spans="1:8" ht="16.5" customHeight="1" x14ac:dyDescent="0.2">
      <c r="A20" s="175" t="s">
        <v>14</v>
      </c>
      <c r="B20" s="181"/>
      <c r="C20" s="181"/>
      <c r="D20" s="181"/>
      <c r="E20" s="176">
        <f>E40+E60+E80+E100+E120+E140</f>
        <v>120</v>
      </c>
      <c r="F20" s="176">
        <f t="shared" ref="F20:G20" si="10">F40+F60+F80+F100+F120+F140</f>
        <v>120</v>
      </c>
      <c r="G20" s="176">
        <f t="shared" si="10"/>
        <v>120</v>
      </c>
      <c r="H20" s="17">
        <f t="shared" si="8"/>
        <v>360</v>
      </c>
    </row>
    <row r="21" spans="1:8" x14ac:dyDescent="0.2">
      <c r="A21" s="174" t="s">
        <v>15</v>
      </c>
      <c r="B21" s="181"/>
      <c r="C21" s="181"/>
      <c r="D21" s="181"/>
      <c r="E21" s="177"/>
      <c r="F21" s="142"/>
      <c r="G21" s="142"/>
      <c r="H21" s="17">
        <f t="shared" si="8"/>
        <v>0</v>
      </c>
    </row>
    <row r="22" spans="1:8" x14ac:dyDescent="0.2">
      <c r="A22" s="174" t="s">
        <v>13</v>
      </c>
      <c r="B22" s="181"/>
      <c r="C22" s="181"/>
      <c r="D22" s="181"/>
      <c r="E22" s="176">
        <f>E42+E62+E82+E102+E122+E142</f>
        <v>240</v>
      </c>
      <c r="F22" s="176">
        <f t="shared" ref="F22:G22" si="11">F42+F62+F82+F102+F122+F142</f>
        <v>240</v>
      </c>
      <c r="G22" s="176">
        <f t="shared" si="11"/>
        <v>240</v>
      </c>
      <c r="H22" s="17">
        <f t="shared" si="8"/>
        <v>720</v>
      </c>
    </row>
    <row r="23" spans="1:8" x14ac:dyDescent="0.2">
      <c r="A23" s="21" t="s">
        <v>12</v>
      </c>
      <c r="B23" s="189"/>
      <c r="C23" s="189"/>
      <c r="D23" s="189"/>
      <c r="E23" s="188">
        <f>SUM(E18:E22)</f>
        <v>68324.999999999985</v>
      </c>
      <c r="F23" s="28">
        <f>SUM(F18:F22)</f>
        <v>24980.999999999996</v>
      </c>
      <c r="G23" s="28">
        <f>SUM(G18:G22)</f>
        <v>22788.000000000004</v>
      </c>
      <c r="H23" s="28">
        <f t="shared" si="8"/>
        <v>116093.99999999999</v>
      </c>
    </row>
    <row r="24" spans="1:8" ht="16.5" customHeight="1" x14ac:dyDescent="0.2">
      <c r="A24" s="14" t="s">
        <v>0</v>
      </c>
      <c r="B24" s="180">
        <f>B16</f>
        <v>68144.999999999985</v>
      </c>
      <c r="C24" s="180">
        <f t="shared" ref="C24:D24" si="12">C16</f>
        <v>24800.999999999996</v>
      </c>
      <c r="D24" s="180">
        <f t="shared" si="12"/>
        <v>22608.000000000004</v>
      </c>
      <c r="E24" s="19">
        <f>SUM(E16+E23)</f>
        <v>68324.999999999985</v>
      </c>
      <c r="F24" s="19">
        <f>SUM(F16+F23)</f>
        <v>24980.999999999996</v>
      </c>
      <c r="G24" s="19">
        <f>SUM(G16+G23)</f>
        <v>22788.000000000004</v>
      </c>
      <c r="H24" s="19">
        <f>SUM(H16+H23)</f>
        <v>231647.99999999997</v>
      </c>
    </row>
    <row r="25" spans="1:8" s="25" customFormat="1" ht="16.5" customHeight="1" x14ac:dyDescent="0.2">
      <c r="A25" s="27" t="s">
        <v>17</v>
      </c>
      <c r="B25" s="29" t="s">
        <v>26</v>
      </c>
      <c r="C25" s="201">
        <f>H24</f>
        <v>231647.99999999997</v>
      </c>
      <c r="D25" s="29" t="s">
        <v>27</v>
      </c>
      <c r="E25" s="201">
        <f>H14+H21</f>
        <v>0</v>
      </c>
      <c r="F25" s="26" t="str">
        <f>IF(E25/C25&gt;0.15,"SG non congrue", "SG congrue")</f>
        <v>SG congrue</v>
      </c>
    </row>
    <row r="26" spans="1:8" ht="16.5" customHeight="1" x14ac:dyDescent="0.2"/>
    <row r="27" spans="1:8" ht="16.5" customHeight="1" x14ac:dyDescent="0.2">
      <c r="A27" s="212" t="s">
        <v>21</v>
      </c>
      <c r="B27" s="214" t="s">
        <v>22</v>
      </c>
      <c r="C27" s="215"/>
      <c r="D27" s="215"/>
      <c r="E27" s="215"/>
      <c r="F27" s="215"/>
      <c r="G27" s="216"/>
    </row>
    <row r="28" spans="1:8" ht="16.5" customHeight="1" x14ac:dyDescent="0.2">
      <c r="A28" s="22" t="s">
        <v>23</v>
      </c>
      <c r="B28" s="217" t="s">
        <v>4</v>
      </c>
      <c r="C28" s="218"/>
      <c r="D28" s="218"/>
      <c r="E28" s="218"/>
      <c r="F28" s="218"/>
      <c r="G28" s="219"/>
    </row>
    <row r="29" spans="1:8" ht="16.5" customHeight="1" x14ac:dyDescent="0.2">
      <c r="A29" s="11" t="s">
        <v>18</v>
      </c>
      <c r="B29" s="12" t="s">
        <v>85</v>
      </c>
      <c r="C29" s="12" t="s">
        <v>86</v>
      </c>
      <c r="D29" s="12" t="s">
        <v>87</v>
      </c>
      <c r="E29" s="12" t="s">
        <v>88</v>
      </c>
      <c r="F29" s="24" t="s">
        <v>89</v>
      </c>
      <c r="G29" s="12" t="s">
        <v>90</v>
      </c>
      <c r="H29" s="11" t="s">
        <v>9</v>
      </c>
    </row>
    <row r="30" spans="1:8" ht="16.5" customHeight="1" x14ac:dyDescent="0.2">
      <c r="A30" s="13" t="s">
        <v>19</v>
      </c>
      <c r="B30" s="14"/>
      <c r="C30" s="14"/>
      <c r="D30" s="14"/>
      <c r="E30" s="179"/>
      <c r="F30" s="179"/>
      <c r="G30" s="179"/>
      <c r="H30" s="14"/>
    </row>
    <row r="31" spans="1:8" ht="16.5" customHeight="1" x14ac:dyDescent="0.2">
      <c r="A31" s="15" t="s">
        <v>10</v>
      </c>
      <c r="B31" s="16">
        <f>'Costo del personale_RI'!H11</f>
        <v>11287.499999999998</v>
      </c>
      <c r="C31" s="16">
        <f>'Costo del personale_RI'!H16</f>
        <v>4063.4999999999991</v>
      </c>
      <c r="D31" s="183">
        <f>'Costo del personale_RI'!H21</f>
        <v>3698.0000000000005</v>
      </c>
      <c r="E31" s="187"/>
      <c r="F31" s="187"/>
      <c r="G31" s="187"/>
      <c r="H31" s="178">
        <f t="shared" ref="H31:H36" si="13">SUM(B31:G31)</f>
        <v>19048.999999999996</v>
      </c>
    </row>
    <row r="32" spans="1:8" ht="16.5" customHeight="1" x14ac:dyDescent="0.2">
      <c r="A32" s="15" t="s">
        <v>11</v>
      </c>
      <c r="B32" s="16">
        <f>'Stumentazione - altri costi'!B11</f>
        <v>30</v>
      </c>
      <c r="C32" s="16">
        <f>'Stumentazione - altri costi'!C11</f>
        <v>30</v>
      </c>
      <c r="D32" s="183">
        <f>'Stumentazione - altri costi'!D11</f>
        <v>30</v>
      </c>
      <c r="E32" s="181"/>
      <c r="F32" s="181"/>
      <c r="G32" s="181"/>
      <c r="H32" s="178">
        <f t="shared" si="13"/>
        <v>90</v>
      </c>
    </row>
    <row r="33" spans="1:8" ht="16.5" customHeight="1" x14ac:dyDescent="0.2">
      <c r="A33" s="23" t="s">
        <v>14</v>
      </c>
      <c r="B33" s="16">
        <f>'Costi Ricerca Servizi Brevetti'!B11</f>
        <v>10</v>
      </c>
      <c r="C33" s="16">
        <f>'Costi Ricerca Servizi Brevetti'!C11</f>
        <v>10</v>
      </c>
      <c r="D33" s="16">
        <f>'Costi Ricerca Servizi Brevetti'!D11</f>
        <v>10</v>
      </c>
      <c r="E33" s="181"/>
      <c r="F33" s="181"/>
      <c r="G33" s="181"/>
      <c r="H33" s="178">
        <f t="shared" si="13"/>
        <v>30</v>
      </c>
    </row>
    <row r="34" spans="1:8" ht="16.5" customHeight="1" x14ac:dyDescent="0.2">
      <c r="A34" s="15" t="s">
        <v>15</v>
      </c>
      <c r="B34" s="142"/>
      <c r="C34" s="142"/>
      <c r="D34" s="184"/>
      <c r="E34" s="181"/>
      <c r="F34" s="181"/>
      <c r="G34" s="181"/>
      <c r="H34" s="178">
        <f t="shared" si="13"/>
        <v>0</v>
      </c>
    </row>
    <row r="35" spans="1:8" ht="16.5" customHeight="1" x14ac:dyDescent="0.2">
      <c r="A35" s="15" t="s">
        <v>13</v>
      </c>
      <c r="B35" s="16">
        <f>'Stumentazione - altri costi'!B24</f>
        <v>30</v>
      </c>
      <c r="C35" s="16">
        <f>'Stumentazione - altri costi'!C24</f>
        <v>30</v>
      </c>
      <c r="D35" s="16">
        <f>'Stumentazione - altri costi'!D24</f>
        <v>30</v>
      </c>
      <c r="E35" s="181"/>
      <c r="F35" s="181"/>
      <c r="G35" s="181"/>
      <c r="H35" s="178">
        <f t="shared" si="13"/>
        <v>90</v>
      </c>
    </row>
    <row r="36" spans="1:8" ht="16.5" customHeight="1" x14ac:dyDescent="0.2">
      <c r="A36" s="11" t="s">
        <v>16</v>
      </c>
      <c r="B36" s="17">
        <f>SUM(B31:B35)</f>
        <v>11357.499999999998</v>
      </c>
      <c r="C36" s="17">
        <f>SUM(C31:C35)</f>
        <v>4133.4999999999991</v>
      </c>
      <c r="D36" s="185">
        <f>SUM(D31:D35)</f>
        <v>3768.0000000000005</v>
      </c>
      <c r="E36" s="182"/>
      <c r="F36" s="182"/>
      <c r="G36" s="182"/>
      <c r="H36" s="178">
        <f t="shared" si="13"/>
        <v>19258.999999999996</v>
      </c>
    </row>
    <row r="37" spans="1:8" ht="16.5" customHeight="1" x14ac:dyDescent="0.2">
      <c r="A37" s="13" t="s">
        <v>20</v>
      </c>
      <c r="B37" s="179"/>
      <c r="C37" s="179"/>
      <c r="D37" s="179"/>
      <c r="E37" s="186"/>
      <c r="F37" s="186"/>
      <c r="G37" s="186"/>
      <c r="H37" s="14"/>
    </row>
    <row r="38" spans="1:8" ht="16.5" customHeight="1" x14ac:dyDescent="0.2">
      <c r="A38" s="174" t="s">
        <v>10</v>
      </c>
      <c r="B38" s="181"/>
      <c r="C38" s="181"/>
      <c r="D38" s="181"/>
      <c r="E38" s="176">
        <f>'Costo del personale_SS'!H11</f>
        <v>11287.499999999998</v>
      </c>
      <c r="F38" s="16">
        <f>'Costo del personale_SS'!H16</f>
        <v>4063.4999999999991</v>
      </c>
      <c r="G38" s="16">
        <f>'Costo del personale_SS'!H21</f>
        <v>3698.0000000000005</v>
      </c>
      <c r="H38" s="17">
        <f t="shared" ref="H38:H44" si="14">SUM(B38:G38)</f>
        <v>19048.999999999996</v>
      </c>
    </row>
    <row r="39" spans="1:8" ht="16.5" customHeight="1" x14ac:dyDescent="0.2">
      <c r="A39" s="174" t="s">
        <v>11</v>
      </c>
      <c r="B39" s="181"/>
      <c r="C39" s="181"/>
      <c r="D39" s="181"/>
      <c r="E39" s="176">
        <f>'Stumentazione - altri costi'!H11</f>
        <v>40</v>
      </c>
      <c r="F39" s="176">
        <f>'Stumentazione - altri costi'!I11</f>
        <v>40</v>
      </c>
      <c r="G39" s="176">
        <f>'Stumentazione - altri costi'!J11</f>
        <v>40</v>
      </c>
      <c r="H39" s="17">
        <f t="shared" si="14"/>
        <v>120</v>
      </c>
    </row>
    <row r="40" spans="1:8" ht="16.5" customHeight="1" x14ac:dyDescent="0.2">
      <c r="A40" s="175" t="s">
        <v>14</v>
      </c>
      <c r="B40" s="181"/>
      <c r="C40" s="181"/>
      <c r="D40" s="181"/>
      <c r="E40" s="176">
        <f>'Costi Ricerca Servizi Brevetti'!H11</f>
        <v>20</v>
      </c>
      <c r="F40" s="176">
        <f>'Costi Ricerca Servizi Brevetti'!I11</f>
        <v>20</v>
      </c>
      <c r="G40" s="176">
        <f>'Costi Ricerca Servizi Brevetti'!J11</f>
        <v>20</v>
      </c>
      <c r="H40" s="17">
        <f t="shared" si="14"/>
        <v>60</v>
      </c>
    </row>
    <row r="41" spans="1:8" ht="16.5" customHeight="1" x14ac:dyDescent="0.2">
      <c r="A41" s="174" t="s">
        <v>15</v>
      </c>
      <c r="B41" s="181"/>
      <c r="C41" s="181"/>
      <c r="D41" s="181"/>
      <c r="E41" s="177"/>
      <c r="F41" s="143"/>
      <c r="G41" s="142"/>
      <c r="H41" s="17">
        <f t="shared" si="14"/>
        <v>0</v>
      </c>
    </row>
    <row r="42" spans="1:8" ht="16.5" customHeight="1" x14ac:dyDescent="0.2">
      <c r="A42" s="174" t="s">
        <v>13</v>
      </c>
      <c r="B42" s="181"/>
      <c r="C42" s="181"/>
      <c r="D42" s="181"/>
      <c r="E42" s="176">
        <f>'Stumentazione - altri costi'!H24</f>
        <v>40</v>
      </c>
      <c r="F42" s="176">
        <f>'Stumentazione - altri costi'!I24</f>
        <v>40</v>
      </c>
      <c r="G42" s="176">
        <f>'Stumentazione - altri costi'!J24</f>
        <v>40</v>
      </c>
      <c r="H42" s="17">
        <f t="shared" si="14"/>
        <v>120</v>
      </c>
    </row>
    <row r="43" spans="1:8" ht="16.5" customHeight="1" x14ac:dyDescent="0.2">
      <c r="A43" s="21" t="s">
        <v>12</v>
      </c>
      <c r="B43" s="182"/>
      <c r="C43" s="182"/>
      <c r="D43" s="182"/>
      <c r="E43" s="178">
        <f>SUM(E38:E42)</f>
        <v>11387.499999999998</v>
      </c>
      <c r="F43" s="17">
        <f>SUM(F38:F42)</f>
        <v>4163.4999999999991</v>
      </c>
      <c r="G43" s="17">
        <f>SUM(G38:G42)</f>
        <v>3798.0000000000005</v>
      </c>
      <c r="H43" s="17">
        <f t="shared" si="14"/>
        <v>19348.999999999996</v>
      </c>
    </row>
    <row r="44" spans="1:8" ht="16.5" customHeight="1" x14ac:dyDescent="0.2">
      <c r="A44" s="18" t="s">
        <v>0</v>
      </c>
      <c r="B44" s="180">
        <f>B43+B36</f>
        <v>11357.499999999998</v>
      </c>
      <c r="C44" s="180">
        <f t="shared" ref="C44:E44" si="15">C43+C36</f>
        <v>4133.4999999999991</v>
      </c>
      <c r="D44" s="180">
        <f t="shared" si="15"/>
        <v>3768.0000000000005</v>
      </c>
      <c r="E44" s="19">
        <f t="shared" si="15"/>
        <v>11387.499999999998</v>
      </c>
      <c r="F44" s="140"/>
      <c r="G44" s="19">
        <f>G43+G36</f>
        <v>3798.0000000000005</v>
      </c>
      <c r="H44" s="19">
        <f t="shared" si="14"/>
        <v>34444.499999999993</v>
      </c>
    </row>
    <row r="45" spans="1:8" s="25" customFormat="1" ht="16.5" customHeight="1" x14ac:dyDescent="0.2">
      <c r="A45" s="27" t="s">
        <v>17</v>
      </c>
      <c r="B45" s="29" t="s">
        <v>26</v>
      </c>
      <c r="C45" s="201">
        <f>H44</f>
        <v>34444.499999999993</v>
      </c>
      <c r="D45" s="29" t="s">
        <v>27</v>
      </c>
      <c r="E45" s="201">
        <f>H34+H41</f>
        <v>0</v>
      </c>
      <c r="F45" s="26" t="str">
        <f>IF(E45/C45&gt;0.15,"SG non congrue", "SG congrue")</f>
        <v>SG congrue</v>
      </c>
    </row>
    <row r="46" spans="1:8" ht="16.5" customHeight="1" x14ac:dyDescent="0.2"/>
    <row r="47" spans="1:8" ht="16.5" customHeight="1" x14ac:dyDescent="0.2">
      <c r="A47" s="212" t="s">
        <v>107</v>
      </c>
      <c r="B47" s="214" t="s">
        <v>22</v>
      </c>
      <c r="C47" s="215"/>
      <c r="D47" s="215"/>
      <c r="E47" s="215"/>
      <c r="F47" s="215"/>
      <c r="G47" s="216"/>
    </row>
    <row r="48" spans="1:8" ht="16.5" customHeight="1" x14ac:dyDescent="0.2">
      <c r="A48" s="22" t="s">
        <v>23</v>
      </c>
      <c r="B48" s="217" t="s">
        <v>4</v>
      </c>
      <c r="C48" s="218"/>
      <c r="D48" s="218"/>
      <c r="E48" s="218"/>
      <c r="F48" s="218"/>
      <c r="G48" s="219"/>
    </row>
    <row r="49" spans="1:8" ht="16.5" customHeight="1" x14ac:dyDescent="0.2">
      <c r="A49" s="11" t="s">
        <v>18</v>
      </c>
      <c r="B49" s="12" t="s">
        <v>85</v>
      </c>
      <c r="C49" s="12" t="s">
        <v>86</v>
      </c>
      <c r="D49" s="12" t="s">
        <v>87</v>
      </c>
      <c r="E49" s="12" t="s">
        <v>88</v>
      </c>
      <c r="F49" s="24" t="s">
        <v>89</v>
      </c>
      <c r="G49" s="12" t="s">
        <v>90</v>
      </c>
      <c r="H49" s="11" t="s">
        <v>9</v>
      </c>
    </row>
    <row r="50" spans="1:8" ht="16.5" customHeight="1" x14ac:dyDescent="0.2">
      <c r="A50" s="13" t="s">
        <v>19</v>
      </c>
      <c r="B50" s="14"/>
      <c r="C50" s="14"/>
      <c r="D50" s="14"/>
      <c r="E50" s="179"/>
      <c r="F50" s="179"/>
      <c r="G50" s="179"/>
      <c r="H50" s="14"/>
    </row>
    <row r="51" spans="1:8" ht="16.5" customHeight="1" x14ac:dyDescent="0.2">
      <c r="A51" s="15" t="s">
        <v>10</v>
      </c>
      <c r="B51" s="16">
        <f>'Costo del personale_RI'!H34</f>
        <v>11287.499999999998</v>
      </c>
      <c r="C51" s="16">
        <f>'Costo del personale_RI'!H39</f>
        <v>4063.4999999999991</v>
      </c>
      <c r="D51" s="183">
        <f>'Costo del personale_RI'!H44</f>
        <v>3698.0000000000005</v>
      </c>
      <c r="E51" s="181"/>
      <c r="F51" s="181"/>
      <c r="G51" s="181"/>
      <c r="H51" s="178">
        <f t="shared" ref="H51:H56" si="16">SUM(B51:G51)</f>
        <v>19048.999999999996</v>
      </c>
    </row>
    <row r="52" spans="1:8" ht="16.5" customHeight="1" x14ac:dyDescent="0.2">
      <c r="A52" s="15" t="s">
        <v>11</v>
      </c>
      <c r="B52" s="16">
        <f>'Stumentazione - altri costi'!B35</f>
        <v>30</v>
      </c>
      <c r="C52" s="16">
        <f>'Stumentazione - altri costi'!C35</f>
        <v>30</v>
      </c>
      <c r="D52" s="16">
        <f>'Stumentazione - altri costi'!D35</f>
        <v>30</v>
      </c>
      <c r="E52" s="181"/>
      <c r="F52" s="181"/>
      <c r="G52" s="181"/>
      <c r="H52" s="178">
        <f t="shared" si="16"/>
        <v>90</v>
      </c>
    </row>
    <row r="53" spans="1:8" ht="16.5" customHeight="1" x14ac:dyDescent="0.2">
      <c r="A53" s="23" t="s">
        <v>14</v>
      </c>
      <c r="B53" s="16">
        <f>'Costi Ricerca Servizi Brevetti'!B20</f>
        <v>10</v>
      </c>
      <c r="C53" s="16">
        <f>'Costi Ricerca Servizi Brevetti'!C20</f>
        <v>10</v>
      </c>
      <c r="D53" s="16">
        <f>'Costi Ricerca Servizi Brevetti'!D20</f>
        <v>10</v>
      </c>
      <c r="E53" s="181"/>
      <c r="F53" s="181"/>
      <c r="G53" s="181"/>
      <c r="H53" s="178">
        <f t="shared" si="16"/>
        <v>30</v>
      </c>
    </row>
    <row r="54" spans="1:8" ht="16.5" customHeight="1" x14ac:dyDescent="0.2">
      <c r="A54" s="15" t="s">
        <v>15</v>
      </c>
      <c r="B54" s="142"/>
      <c r="C54" s="142"/>
      <c r="D54" s="184"/>
      <c r="E54" s="181"/>
      <c r="F54" s="181"/>
      <c r="G54" s="181"/>
      <c r="H54" s="178">
        <f t="shared" si="16"/>
        <v>0</v>
      </c>
    </row>
    <row r="55" spans="1:8" ht="16.5" customHeight="1" x14ac:dyDescent="0.2">
      <c r="A55" s="15" t="s">
        <v>13</v>
      </c>
      <c r="B55" s="16">
        <f>'Stumentazione - altri costi'!B48</f>
        <v>30</v>
      </c>
      <c r="C55" s="16">
        <f>'Stumentazione - altri costi'!C48</f>
        <v>30</v>
      </c>
      <c r="D55" s="16">
        <f>'Stumentazione - altri costi'!D48</f>
        <v>30</v>
      </c>
      <c r="E55" s="181"/>
      <c r="F55" s="181"/>
      <c r="G55" s="181"/>
      <c r="H55" s="178">
        <f t="shared" si="16"/>
        <v>90</v>
      </c>
    </row>
    <row r="56" spans="1:8" ht="16.5" customHeight="1" x14ac:dyDescent="0.2">
      <c r="A56" s="11" t="s">
        <v>16</v>
      </c>
      <c r="B56" s="17">
        <f>SUM(B51:B55)</f>
        <v>11357.499999999998</v>
      </c>
      <c r="C56" s="17">
        <f>SUM(C51:C55)</f>
        <v>4133.4999999999991</v>
      </c>
      <c r="D56" s="185">
        <f>SUM(D51:D55)</f>
        <v>3768.0000000000005</v>
      </c>
      <c r="E56" s="182"/>
      <c r="F56" s="182"/>
      <c r="G56" s="182"/>
      <c r="H56" s="178">
        <f t="shared" si="16"/>
        <v>19258.999999999996</v>
      </c>
    </row>
    <row r="57" spans="1:8" ht="16.5" customHeight="1" x14ac:dyDescent="0.2">
      <c r="A57" s="13" t="s">
        <v>20</v>
      </c>
      <c r="B57" s="179"/>
      <c r="C57" s="179"/>
      <c r="D57" s="179"/>
      <c r="E57" s="186"/>
      <c r="F57" s="186"/>
      <c r="G57" s="186"/>
      <c r="H57" s="14"/>
    </row>
    <row r="58" spans="1:8" ht="16.5" customHeight="1" x14ac:dyDescent="0.2">
      <c r="A58" s="174" t="s">
        <v>10</v>
      </c>
      <c r="B58" s="181"/>
      <c r="C58" s="181"/>
      <c r="D58" s="181"/>
      <c r="E58" s="176">
        <f>'Costo del personale_SS'!H34</f>
        <v>11287.499999999998</v>
      </c>
      <c r="F58" s="139">
        <f>'Costo del personale_SS'!H39</f>
        <v>4063.4999999999991</v>
      </c>
      <c r="G58" s="16">
        <f>'Costo del personale_SS'!H44</f>
        <v>3698.0000000000005</v>
      </c>
      <c r="H58" s="17">
        <f t="shared" ref="H58:H64" si="17">SUM(B58:G58)</f>
        <v>19048.999999999996</v>
      </c>
    </row>
    <row r="59" spans="1:8" ht="16.5" customHeight="1" x14ac:dyDescent="0.2">
      <c r="A59" s="174" t="s">
        <v>11</v>
      </c>
      <c r="B59" s="181"/>
      <c r="C59" s="181"/>
      <c r="D59" s="181"/>
      <c r="E59" s="176">
        <f>'Stumentazione - altri costi'!H35</f>
        <v>40</v>
      </c>
      <c r="F59" s="176">
        <f>'Stumentazione - altri costi'!I35</f>
        <v>40</v>
      </c>
      <c r="G59" s="176">
        <f>'Stumentazione - altri costi'!J35</f>
        <v>40</v>
      </c>
      <c r="H59" s="17">
        <f t="shared" si="17"/>
        <v>120</v>
      </c>
    </row>
    <row r="60" spans="1:8" ht="16.5" customHeight="1" x14ac:dyDescent="0.2">
      <c r="A60" s="175" t="s">
        <v>14</v>
      </c>
      <c r="B60" s="181"/>
      <c r="C60" s="181"/>
      <c r="D60" s="181"/>
      <c r="E60" s="176">
        <f>'Costi Ricerca Servizi Brevetti'!H20</f>
        <v>20</v>
      </c>
      <c r="F60" s="176">
        <f>'Costi Ricerca Servizi Brevetti'!I20</f>
        <v>20</v>
      </c>
      <c r="G60" s="176">
        <f>'Costi Ricerca Servizi Brevetti'!J20</f>
        <v>20</v>
      </c>
      <c r="H60" s="17">
        <f t="shared" si="17"/>
        <v>60</v>
      </c>
    </row>
    <row r="61" spans="1:8" ht="16.5" customHeight="1" x14ac:dyDescent="0.2">
      <c r="A61" s="174" t="s">
        <v>15</v>
      </c>
      <c r="B61" s="181"/>
      <c r="C61" s="181"/>
      <c r="D61" s="181"/>
      <c r="E61" s="177"/>
      <c r="F61" s="143"/>
      <c r="G61" s="142"/>
      <c r="H61" s="17">
        <f t="shared" si="17"/>
        <v>0</v>
      </c>
    </row>
    <row r="62" spans="1:8" ht="16.5" customHeight="1" x14ac:dyDescent="0.2">
      <c r="A62" s="174" t="s">
        <v>13</v>
      </c>
      <c r="B62" s="181"/>
      <c r="C62" s="181"/>
      <c r="D62" s="181"/>
      <c r="E62" s="176">
        <f>'Stumentazione - altri costi'!H48</f>
        <v>40</v>
      </c>
      <c r="F62" s="176">
        <f>'Stumentazione - altri costi'!I48</f>
        <v>40</v>
      </c>
      <c r="G62" s="176">
        <f>'Stumentazione - altri costi'!J48</f>
        <v>40</v>
      </c>
      <c r="H62" s="17">
        <f t="shared" si="17"/>
        <v>120</v>
      </c>
    </row>
    <row r="63" spans="1:8" ht="16.5" customHeight="1" x14ac:dyDescent="0.2">
      <c r="A63" s="21" t="s">
        <v>12</v>
      </c>
      <c r="B63" s="182"/>
      <c r="C63" s="182"/>
      <c r="D63" s="182"/>
      <c r="E63" s="178">
        <f>SUM(E58:E62)</f>
        <v>11387.499999999998</v>
      </c>
      <c r="F63" s="17">
        <f>SUM(F58:F62)</f>
        <v>4163.4999999999991</v>
      </c>
      <c r="G63" s="17">
        <f>SUM(G58:G62)</f>
        <v>3798.0000000000005</v>
      </c>
      <c r="H63" s="17">
        <f t="shared" si="17"/>
        <v>19348.999999999996</v>
      </c>
    </row>
    <row r="64" spans="1:8" ht="16.5" customHeight="1" x14ac:dyDescent="0.2">
      <c r="A64" s="18" t="s">
        <v>0</v>
      </c>
      <c r="B64" s="180">
        <f>B63+B56</f>
        <v>11357.499999999998</v>
      </c>
      <c r="C64" s="180">
        <f t="shared" ref="C64" si="18">C63+C56</f>
        <v>4133.4999999999991</v>
      </c>
      <c r="D64" s="180">
        <f t="shared" ref="D64" si="19">D63+D56</f>
        <v>3768.0000000000005</v>
      </c>
      <c r="E64" s="19">
        <f t="shared" ref="E64" si="20">E63+E56</f>
        <v>11387.499999999998</v>
      </c>
      <c r="F64" s="140"/>
      <c r="G64" s="19">
        <f>G63+G56</f>
        <v>3798.0000000000005</v>
      </c>
      <c r="H64" s="19">
        <f t="shared" si="17"/>
        <v>34444.499999999993</v>
      </c>
    </row>
    <row r="65" spans="1:8" s="25" customFormat="1" ht="16.5" customHeight="1" x14ac:dyDescent="0.2">
      <c r="A65" s="27" t="s">
        <v>17</v>
      </c>
      <c r="B65" s="29" t="s">
        <v>26</v>
      </c>
      <c r="C65" s="201">
        <f>H64</f>
        <v>34444.499999999993</v>
      </c>
      <c r="D65" s="29" t="s">
        <v>27</v>
      </c>
      <c r="E65" s="201">
        <f>H54+H61</f>
        <v>0</v>
      </c>
      <c r="F65" s="26" t="str">
        <f>IF(E65/C65&gt;0.15,"SG non congrue", "SG congrue")</f>
        <v>SG congrue</v>
      </c>
    </row>
    <row r="66" spans="1:8" s="25" customFormat="1" ht="16.5" customHeight="1" x14ac:dyDescent="0.2">
      <c r="A66" s="27"/>
      <c r="B66" s="29"/>
      <c r="C66" s="30"/>
      <c r="D66" s="29"/>
      <c r="E66" s="31"/>
      <c r="F66" s="26"/>
    </row>
    <row r="67" spans="1:8" ht="16.5" customHeight="1" x14ac:dyDescent="0.2">
      <c r="A67" s="212" t="s">
        <v>108</v>
      </c>
      <c r="B67" s="214" t="s">
        <v>22</v>
      </c>
      <c r="C67" s="215"/>
      <c r="D67" s="215"/>
      <c r="E67" s="215"/>
      <c r="F67" s="215"/>
      <c r="G67" s="216"/>
    </row>
    <row r="68" spans="1:8" ht="16.5" customHeight="1" x14ac:dyDescent="0.2">
      <c r="A68" s="22" t="s">
        <v>23</v>
      </c>
      <c r="B68" s="217" t="s">
        <v>4</v>
      </c>
      <c r="C68" s="218"/>
      <c r="D68" s="218"/>
      <c r="E68" s="218"/>
      <c r="F68" s="218"/>
      <c r="G68" s="219"/>
    </row>
    <row r="69" spans="1:8" ht="16.5" customHeight="1" x14ac:dyDescent="0.2">
      <c r="A69" s="11" t="s">
        <v>18</v>
      </c>
      <c r="B69" s="12" t="s">
        <v>85</v>
      </c>
      <c r="C69" s="12" t="s">
        <v>86</v>
      </c>
      <c r="D69" s="12" t="s">
        <v>87</v>
      </c>
      <c r="E69" s="12" t="s">
        <v>88</v>
      </c>
      <c r="F69" s="24" t="s">
        <v>89</v>
      </c>
      <c r="G69" s="12" t="s">
        <v>90</v>
      </c>
      <c r="H69" s="11" t="s">
        <v>9</v>
      </c>
    </row>
    <row r="70" spans="1:8" ht="16.5" customHeight="1" x14ac:dyDescent="0.2">
      <c r="A70" s="13" t="s">
        <v>19</v>
      </c>
      <c r="B70" s="14"/>
      <c r="C70" s="14"/>
      <c r="D70" s="14"/>
      <c r="E70" s="179"/>
      <c r="F70" s="179"/>
      <c r="G70" s="179"/>
      <c r="H70" s="14"/>
    </row>
    <row r="71" spans="1:8" ht="16.5" customHeight="1" x14ac:dyDescent="0.2">
      <c r="A71" s="15" t="s">
        <v>10</v>
      </c>
      <c r="B71" s="16">
        <f>'Costo del personale_RI'!H56</f>
        <v>11287.499999999998</v>
      </c>
      <c r="C71" s="16">
        <f>'Costo del personale_RI'!H61</f>
        <v>4063.4999999999991</v>
      </c>
      <c r="D71" s="183">
        <f>'Costo del personale_RI'!H66</f>
        <v>3698.0000000000005</v>
      </c>
      <c r="E71" s="181"/>
      <c r="F71" s="181"/>
      <c r="G71" s="181"/>
      <c r="H71" s="178">
        <f t="shared" ref="H71:H76" si="21">SUM(B71:G71)</f>
        <v>19048.999999999996</v>
      </c>
    </row>
    <row r="72" spans="1:8" ht="16.5" customHeight="1" x14ac:dyDescent="0.2">
      <c r="A72" s="15" t="s">
        <v>11</v>
      </c>
      <c r="B72" s="16">
        <f>'Stumentazione - altri costi'!B59</f>
        <v>30</v>
      </c>
      <c r="C72" s="16">
        <f>'Stumentazione - altri costi'!C59</f>
        <v>30</v>
      </c>
      <c r="D72" s="16">
        <f>'Stumentazione - altri costi'!D59</f>
        <v>30</v>
      </c>
      <c r="E72" s="181"/>
      <c r="F72" s="181"/>
      <c r="G72" s="181"/>
      <c r="H72" s="178">
        <f t="shared" si="21"/>
        <v>90</v>
      </c>
    </row>
    <row r="73" spans="1:8" ht="16.5" customHeight="1" x14ac:dyDescent="0.2">
      <c r="A73" s="23" t="s">
        <v>14</v>
      </c>
      <c r="B73" s="16">
        <f>'Costi Ricerca Servizi Brevetti'!B29</f>
        <v>10</v>
      </c>
      <c r="C73" s="16">
        <f>'Costi Ricerca Servizi Brevetti'!C29</f>
        <v>10</v>
      </c>
      <c r="D73" s="16">
        <f>'Costi Ricerca Servizi Brevetti'!D29</f>
        <v>10</v>
      </c>
      <c r="E73" s="181"/>
      <c r="F73" s="181"/>
      <c r="G73" s="181"/>
      <c r="H73" s="178">
        <f t="shared" si="21"/>
        <v>30</v>
      </c>
    </row>
    <row r="74" spans="1:8" ht="16.5" customHeight="1" x14ac:dyDescent="0.2">
      <c r="A74" s="15" t="s">
        <v>15</v>
      </c>
      <c r="B74" s="142"/>
      <c r="C74" s="142"/>
      <c r="D74" s="184"/>
      <c r="E74" s="181"/>
      <c r="F74" s="181"/>
      <c r="G74" s="181"/>
      <c r="H74" s="178">
        <f t="shared" si="21"/>
        <v>0</v>
      </c>
    </row>
    <row r="75" spans="1:8" ht="16.5" customHeight="1" x14ac:dyDescent="0.2">
      <c r="A75" s="15" t="s">
        <v>13</v>
      </c>
      <c r="B75" s="16">
        <f>'Stumentazione - altri costi'!B72</f>
        <v>30</v>
      </c>
      <c r="C75" s="16">
        <f>'Stumentazione - altri costi'!C72</f>
        <v>30</v>
      </c>
      <c r="D75" s="16">
        <f>'Stumentazione - altri costi'!D72</f>
        <v>30</v>
      </c>
      <c r="E75" s="181"/>
      <c r="F75" s="181"/>
      <c r="G75" s="181"/>
      <c r="H75" s="178">
        <f t="shared" si="21"/>
        <v>90</v>
      </c>
    </row>
    <row r="76" spans="1:8" ht="16.5" customHeight="1" x14ac:dyDescent="0.2">
      <c r="A76" s="11" t="s">
        <v>16</v>
      </c>
      <c r="B76" s="17">
        <f>SUM(B71:B75)</f>
        <v>11357.499999999998</v>
      </c>
      <c r="C76" s="17">
        <f>SUM(C71:C75)</f>
        <v>4133.4999999999991</v>
      </c>
      <c r="D76" s="185">
        <f>SUM(D71:D75)</f>
        <v>3768.0000000000005</v>
      </c>
      <c r="E76" s="182"/>
      <c r="F76" s="182"/>
      <c r="G76" s="182"/>
      <c r="H76" s="178">
        <f t="shared" si="21"/>
        <v>19258.999999999996</v>
      </c>
    </row>
    <row r="77" spans="1:8" ht="16.5" customHeight="1" x14ac:dyDescent="0.2">
      <c r="A77" s="13" t="s">
        <v>20</v>
      </c>
      <c r="B77" s="179"/>
      <c r="C77" s="179"/>
      <c r="D77" s="179"/>
      <c r="E77" s="186"/>
      <c r="F77" s="186"/>
      <c r="G77" s="186"/>
      <c r="H77" s="14"/>
    </row>
    <row r="78" spans="1:8" ht="16.5" customHeight="1" x14ac:dyDescent="0.2">
      <c r="A78" s="174" t="s">
        <v>10</v>
      </c>
      <c r="B78" s="181"/>
      <c r="C78" s="181"/>
      <c r="D78" s="181"/>
      <c r="E78" s="176">
        <f>'Costo del personale_SS'!H56</f>
        <v>11287.499999999998</v>
      </c>
      <c r="F78" s="139">
        <f>'Costo del personale_SS'!H61</f>
        <v>4063.4999999999991</v>
      </c>
      <c r="G78" s="16">
        <f>'Costo del personale_SS'!H66</f>
        <v>3698.0000000000005</v>
      </c>
      <c r="H78" s="17">
        <f t="shared" ref="H78:H84" si="22">SUM(B78:G78)</f>
        <v>19048.999999999996</v>
      </c>
    </row>
    <row r="79" spans="1:8" ht="16.5" customHeight="1" x14ac:dyDescent="0.2">
      <c r="A79" s="174" t="s">
        <v>11</v>
      </c>
      <c r="B79" s="181"/>
      <c r="C79" s="181"/>
      <c r="D79" s="181"/>
      <c r="E79" s="176">
        <f>'Stumentazione - altri costi'!H59</f>
        <v>40</v>
      </c>
      <c r="F79" s="176">
        <f>'Stumentazione - altri costi'!I59</f>
        <v>40</v>
      </c>
      <c r="G79" s="176">
        <f>'Stumentazione - altri costi'!J59</f>
        <v>40</v>
      </c>
      <c r="H79" s="17">
        <f t="shared" si="22"/>
        <v>120</v>
      </c>
    </row>
    <row r="80" spans="1:8" ht="16.5" customHeight="1" x14ac:dyDescent="0.2">
      <c r="A80" s="175" t="s">
        <v>14</v>
      </c>
      <c r="B80" s="181"/>
      <c r="C80" s="181"/>
      <c r="D80" s="181"/>
      <c r="E80" s="176">
        <f>'Costi Ricerca Servizi Brevetti'!H29</f>
        <v>20</v>
      </c>
      <c r="F80" s="176">
        <f>'Costi Ricerca Servizi Brevetti'!I29</f>
        <v>20</v>
      </c>
      <c r="G80" s="176">
        <f>'Costi Ricerca Servizi Brevetti'!J29</f>
        <v>20</v>
      </c>
      <c r="H80" s="17">
        <f t="shared" si="22"/>
        <v>60</v>
      </c>
    </row>
    <row r="81" spans="1:8" ht="16.5" customHeight="1" x14ac:dyDescent="0.2">
      <c r="A81" s="174" t="s">
        <v>15</v>
      </c>
      <c r="B81" s="181"/>
      <c r="C81" s="181"/>
      <c r="D81" s="181"/>
      <c r="E81" s="177"/>
      <c r="F81" s="143"/>
      <c r="G81" s="142"/>
      <c r="H81" s="17">
        <f t="shared" si="22"/>
        <v>0</v>
      </c>
    </row>
    <row r="82" spans="1:8" ht="16.5" customHeight="1" x14ac:dyDescent="0.2">
      <c r="A82" s="174" t="s">
        <v>13</v>
      </c>
      <c r="B82" s="181"/>
      <c r="C82" s="181"/>
      <c r="D82" s="181"/>
      <c r="E82" s="176">
        <f>'Stumentazione - altri costi'!H72</f>
        <v>40</v>
      </c>
      <c r="F82" s="176">
        <f>'Stumentazione - altri costi'!I72</f>
        <v>40</v>
      </c>
      <c r="G82" s="176">
        <f>'Stumentazione - altri costi'!J72</f>
        <v>40</v>
      </c>
      <c r="H82" s="17">
        <f t="shared" si="22"/>
        <v>120</v>
      </c>
    </row>
    <row r="83" spans="1:8" ht="16.5" customHeight="1" x14ac:dyDescent="0.2">
      <c r="A83" s="21" t="s">
        <v>12</v>
      </c>
      <c r="B83" s="182"/>
      <c r="C83" s="182"/>
      <c r="D83" s="182"/>
      <c r="E83" s="178">
        <f>SUM(E78:E82)</f>
        <v>11387.499999999998</v>
      </c>
      <c r="F83" s="17">
        <f>SUM(F78:F82)</f>
        <v>4163.4999999999991</v>
      </c>
      <c r="G83" s="17">
        <f>SUM(G78:G82)</f>
        <v>3798.0000000000005</v>
      </c>
      <c r="H83" s="17">
        <f t="shared" si="22"/>
        <v>19348.999999999996</v>
      </c>
    </row>
    <row r="84" spans="1:8" ht="16.5" customHeight="1" x14ac:dyDescent="0.2">
      <c r="A84" s="18" t="s">
        <v>0</v>
      </c>
      <c r="B84" s="180">
        <f>B83+B76</f>
        <v>11357.499999999998</v>
      </c>
      <c r="C84" s="180">
        <f t="shared" ref="C84" si="23">C83+C76</f>
        <v>4133.4999999999991</v>
      </c>
      <c r="D84" s="180">
        <f t="shared" ref="D84" si="24">D83+D76</f>
        <v>3768.0000000000005</v>
      </c>
      <c r="E84" s="19">
        <f t="shared" ref="E84" si="25">E83+E76</f>
        <v>11387.499999999998</v>
      </c>
      <c r="F84" s="140"/>
      <c r="G84" s="19">
        <f>G83+G76</f>
        <v>3798.0000000000005</v>
      </c>
      <c r="H84" s="19">
        <f t="shared" si="22"/>
        <v>34444.499999999993</v>
      </c>
    </row>
    <row r="85" spans="1:8" s="25" customFormat="1" ht="16.5" customHeight="1" x14ac:dyDescent="0.2">
      <c r="A85" s="27" t="s">
        <v>17</v>
      </c>
      <c r="B85" s="29" t="s">
        <v>26</v>
      </c>
      <c r="C85" s="201">
        <f>H84</f>
        <v>34444.499999999993</v>
      </c>
      <c r="D85" s="29" t="s">
        <v>27</v>
      </c>
      <c r="E85" s="201">
        <f>H74+H81</f>
        <v>0</v>
      </c>
      <c r="F85" s="26" t="str">
        <f>IF(E85/C85&gt;0.15,"SG non congrue", "SG congrue")</f>
        <v>SG congrue</v>
      </c>
    </row>
    <row r="86" spans="1:8" s="25" customFormat="1" ht="16.5" customHeight="1" x14ac:dyDescent="0.2">
      <c r="A86" s="27"/>
      <c r="B86" s="29"/>
      <c r="C86" s="30"/>
      <c r="D86" s="29"/>
      <c r="E86" s="31"/>
      <c r="F86" s="26"/>
    </row>
    <row r="87" spans="1:8" ht="16.5" customHeight="1" x14ac:dyDescent="0.2">
      <c r="A87" s="212" t="s">
        <v>109</v>
      </c>
      <c r="B87" s="214" t="s">
        <v>22</v>
      </c>
      <c r="C87" s="215"/>
      <c r="D87" s="215"/>
      <c r="E87" s="215"/>
      <c r="F87" s="215"/>
      <c r="G87" s="216"/>
    </row>
    <row r="88" spans="1:8" ht="16.5" customHeight="1" x14ac:dyDescent="0.2">
      <c r="A88" s="22" t="s">
        <v>23</v>
      </c>
      <c r="B88" s="217" t="s">
        <v>4</v>
      </c>
      <c r="C88" s="218"/>
      <c r="D88" s="218"/>
      <c r="E88" s="218"/>
      <c r="F88" s="218"/>
      <c r="G88" s="219"/>
    </row>
    <row r="89" spans="1:8" ht="16.5" customHeight="1" x14ac:dyDescent="0.2">
      <c r="A89" s="11" t="s">
        <v>18</v>
      </c>
      <c r="B89" s="12" t="s">
        <v>85</v>
      </c>
      <c r="C89" s="12" t="s">
        <v>86</v>
      </c>
      <c r="D89" s="12" t="s">
        <v>87</v>
      </c>
      <c r="E89" s="12" t="s">
        <v>88</v>
      </c>
      <c r="F89" s="24" t="s">
        <v>89</v>
      </c>
      <c r="G89" s="12" t="s">
        <v>90</v>
      </c>
      <c r="H89" s="11" t="s">
        <v>9</v>
      </c>
    </row>
    <row r="90" spans="1:8" ht="16.5" customHeight="1" x14ac:dyDescent="0.2">
      <c r="A90" s="13" t="s">
        <v>19</v>
      </c>
      <c r="B90" s="14"/>
      <c r="C90" s="14"/>
      <c r="D90" s="14"/>
      <c r="E90" s="179"/>
      <c r="F90" s="179"/>
      <c r="G90" s="179"/>
      <c r="H90" s="14"/>
    </row>
    <row r="91" spans="1:8" ht="16.5" customHeight="1" x14ac:dyDescent="0.2">
      <c r="A91" s="15" t="s">
        <v>10</v>
      </c>
      <c r="B91" s="16">
        <f>'Costo del personale_RI'!H78</f>
        <v>11287.499999999998</v>
      </c>
      <c r="C91" s="16">
        <f>'Costo del personale_RI'!H83</f>
        <v>4063.4999999999991</v>
      </c>
      <c r="D91" s="183">
        <f>'Costo del personale_RI'!H88</f>
        <v>3698.0000000000005</v>
      </c>
      <c r="E91" s="181"/>
      <c r="F91" s="181"/>
      <c r="G91" s="181"/>
      <c r="H91" s="178">
        <f t="shared" ref="H91:H96" si="26">SUM(B91:G91)</f>
        <v>19048.999999999996</v>
      </c>
    </row>
    <row r="92" spans="1:8" ht="16.5" customHeight="1" x14ac:dyDescent="0.2">
      <c r="A92" s="15" t="s">
        <v>11</v>
      </c>
      <c r="B92" s="16">
        <f>'Stumentazione - altri costi'!B83</f>
        <v>30</v>
      </c>
      <c r="C92" s="16">
        <f>'Stumentazione - altri costi'!C83</f>
        <v>30</v>
      </c>
      <c r="D92" s="16">
        <f>'Stumentazione - altri costi'!D83</f>
        <v>30</v>
      </c>
      <c r="E92" s="181"/>
      <c r="F92" s="181"/>
      <c r="G92" s="181"/>
      <c r="H92" s="178">
        <f t="shared" si="26"/>
        <v>90</v>
      </c>
    </row>
    <row r="93" spans="1:8" ht="16.5" customHeight="1" x14ac:dyDescent="0.2">
      <c r="A93" s="23" t="s">
        <v>14</v>
      </c>
      <c r="B93" s="16">
        <f>'Costi Ricerca Servizi Brevetti'!B38</f>
        <v>10</v>
      </c>
      <c r="C93" s="16">
        <f>'Costi Ricerca Servizi Brevetti'!C38</f>
        <v>10</v>
      </c>
      <c r="D93" s="16">
        <f>'Costi Ricerca Servizi Brevetti'!D38</f>
        <v>10</v>
      </c>
      <c r="E93" s="181"/>
      <c r="F93" s="181"/>
      <c r="G93" s="181"/>
      <c r="H93" s="178">
        <f t="shared" si="26"/>
        <v>30</v>
      </c>
    </row>
    <row r="94" spans="1:8" ht="16.5" customHeight="1" x14ac:dyDescent="0.2">
      <c r="A94" s="15" t="s">
        <v>15</v>
      </c>
      <c r="B94" s="142"/>
      <c r="C94" s="142"/>
      <c r="D94" s="184"/>
      <c r="E94" s="181"/>
      <c r="F94" s="181"/>
      <c r="G94" s="181"/>
      <c r="H94" s="178">
        <f t="shared" si="26"/>
        <v>0</v>
      </c>
    </row>
    <row r="95" spans="1:8" ht="16.5" customHeight="1" x14ac:dyDescent="0.2">
      <c r="A95" s="15" t="s">
        <v>13</v>
      </c>
      <c r="B95" s="16">
        <f>'Stumentazione - altri costi'!B96</f>
        <v>30</v>
      </c>
      <c r="C95" s="16">
        <f>'Stumentazione - altri costi'!C96</f>
        <v>30</v>
      </c>
      <c r="D95" s="16">
        <f>'Stumentazione - altri costi'!D96</f>
        <v>30</v>
      </c>
      <c r="E95" s="181"/>
      <c r="F95" s="181"/>
      <c r="G95" s="181"/>
      <c r="H95" s="178">
        <f t="shared" si="26"/>
        <v>90</v>
      </c>
    </row>
    <row r="96" spans="1:8" ht="16.5" customHeight="1" x14ac:dyDescent="0.2">
      <c r="A96" s="11" t="s">
        <v>16</v>
      </c>
      <c r="B96" s="17">
        <f>SUM(B91:B95)</f>
        <v>11357.499999999998</v>
      </c>
      <c r="C96" s="17">
        <f>SUM(C91:C95)</f>
        <v>4133.4999999999991</v>
      </c>
      <c r="D96" s="185">
        <f>SUM(D91:D95)</f>
        <v>3768.0000000000005</v>
      </c>
      <c r="E96" s="182"/>
      <c r="F96" s="182"/>
      <c r="G96" s="182"/>
      <c r="H96" s="178">
        <f t="shared" si="26"/>
        <v>19258.999999999996</v>
      </c>
    </row>
    <row r="97" spans="1:8" ht="16.5" customHeight="1" x14ac:dyDescent="0.2">
      <c r="A97" s="13" t="s">
        <v>20</v>
      </c>
      <c r="B97" s="14"/>
      <c r="C97" s="14"/>
      <c r="D97" s="14"/>
      <c r="E97" s="186"/>
      <c r="F97" s="186"/>
      <c r="G97" s="186"/>
      <c r="H97" s="14"/>
    </row>
    <row r="98" spans="1:8" ht="16.5" customHeight="1" x14ac:dyDescent="0.2">
      <c r="A98" s="15" t="s">
        <v>10</v>
      </c>
      <c r="B98" s="173"/>
      <c r="C98" s="173"/>
      <c r="D98" s="173"/>
      <c r="E98" s="16">
        <f>'Costo del personale_SS'!H78</f>
        <v>11287.499999999998</v>
      </c>
      <c r="F98" s="139">
        <f>'Costo del personale_SS'!H83</f>
        <v>4063.4999999999991</v>
      </c>
      <c r="G98" s="16">
        <f>'Costo del personale_SS'!H88</f>
        <v>3698.0000000000005</v>
      </c>
      <c r="H98" s="17">
        <f t="shared" ref="H98:H104" si="27">SUM(B98:G98)</f>
        <v>19048.999999999996</v>
      </c>
    </row>
    <row r="99" spans="1:8" ht="16.5" customHeight="1" x14ac:dyDescent="0.2">
      <c r="A99" s="15" t="s">
        <v>11</v>
      </c>
      <c r="B99" s="173"/>
      <c r="C99" s="173"/>
      <c r="D99" s="173"/>
      <c r="E99" s="16">
        <f>'Stumentazione - altri costi'!H83</f>
        <v>40</v>
      </c>
      <c r="F99" s="16">
        <f>'Stumentazione - altri costi'!I83</f>
        <v>40</v>
      </c>
      <c r="G99" s="16">
        <f>'Stumentazione - altri costi'!J83</f>
        <v>40</v>
      </c>
      <c r="H99" s="17">
        <f t="shared" si="27"/>
        <v>120</v>
      </c>
    </row>
    <row r="100" spans="1:8" ht="16.5" customHeight="1" x14ac:dyDescent="0.2">
      <c r="A100" s="23" t="s">
        <v>14</v>
      </c>
      <c r="B100" s="173"/>
      <c r="C100" s="173"/>
      <c r="D100" s="173"/>
      <c r="E100" s="16">
        <f>'Costi Ricerca Servizi Brevetti'!H38</f>
        <v>20</v>
      </c>
      <c r="F100" s="16">
        <f>'Costi Ricerca Servizi Brevetti'!I38</f>
        <v>20</v>
      </c>
      <c r="G100" s="16">
        <f>'Costi Ricerca Servizi Brevetti'!J38</f>
        <v>20</v>
      </c>
      <c r="H100" s="17">
        <f t="shared" si="27"/>
        <v>60</v>
      </c>
    </row>
    <row r="101" spans="1:8" ht="16.5" customHeight="1" x14ac:dyDescent="0.2">
      <c r="A101" s="15" t="s">
        <v>15</v>
      </c>
      <c r="B101" s="173"/>
      <c r="C101" s="173"/>
      <c r="D101" s="173"/>
      <c r="E101" s="142"/>
      <c r="F101" s="143"/>
      <c r="G101" s="142"/>
      <c r="H101" s="17">
        <f t="shared" si="27"/>
        <v>0</v>
      </c>
    </row>
    <row r="102" spans="1:8" ht="16.5" customHeight="1" x14ac:dyDescent="0.2">
      <c r="A102" s="15" t="s">
        <v>13</v>
      </c>
      <c r="B102" s="173"/>
      <c r="C102" s="173"/>
      <c r="D102" s="173"/>
      <c r="E102" s="16">
        <f>'Stumentazione - altri costi'!H96</f>
        <v>40</v>
      </c>
      <c r="F102" s="16">
        <f>'Stumentazione - altri costi'!I96</f>
        <v>40</v>
      </c>
      <c r="G102" s="16">
        <f>'Stumentazione - altri costi'!J96</f>
        <v>40</v>
      </c>
      <c r="H102" s="17">
        <f t="shared" si="27"/>
        <v>120</v>
      </c>
    </row>
    <row r="103" spans="1:8" ht="16.5" customHeight="1" x14ac:dyDescent="0.2">
      <c r="A103" s="11" t="s">
        <v>12</v>
      </c>
      <c r="B103" s="172"/>
      <c r="C103" s="172"/>
      <c r="D103" s="172"/>
      <c r="E103" s="17">
        <f>SUM(E98:E102)</f>
        <v>11387.499999999998</v>
      </c>
      <c r="F103" s="17">
        <f>SUM(F98:F102)</f>
        <v>4163.4999999999991</v>
      </c>
      <c r="G103" s="17">
        <f>SUM(G98:G102)</f>
        <v>3798.0000000000005</v>
      </c>
      <c r="H103" s="17">
        <f t="shared" si="27"/>
        <v>19348.999999999996</v>
      </c>
    </row>
    <row r="104" spans="1:8" ht="16.5" customHeight="1" x14ac:dyDescent="0.2">
      <c r="A104" s="18" t="s">
        <v>0</v>
      </c>
      <c r="B104" s="19">
        <f>B103+B96</f>
        <v>11357.499999999998</v>
      </c>
      <c r="C104" s="19">
        <f t="shared" ref="C104" si="28">C103+C96</f>
        <v>4133.4999999999991</v>
      </c>
      <c r="D104" s="19">
        <f t="shared" ref="D104" si="29">D103+D96</f>
        <v>3768.0000000000005</v>
      </c>
      <c r="E104" s="19">
        <f t="shared" ref="E104" si="30">E103+E96</f>
        <v>11387.499999999998</v>
      </c>
      <c r="F104" s="140"/>
      <c r="G104" s="19">
        <f>G103+G96</f>
        <v>3798.0000000000005</v>
      </c>
      <c r="H104" s="19">
        <f t="shared" si="27"/>
        <v>34444.499999999993</v>
      </c>
    </row>
    <row r="105" spans="1:8" s="25" customFormat="1" ht="16.5" customHeight="1" x14ac:dyDescent="0.2">
      <c r="A105" s="27" t="s">
        <v>17</v>
      </c>
      <c r="B105" s="29" t="s">
        <v>26</v>
      </c>
      <c r="C105" s="201">
        <f>H104</f>
        <v>34444.499999999993</v>
      </c>
      <c r="D105" s="29" t="s">
        <v>27</v>
      </c>
      <c r="E105" s="201">
        <f>H94+H101</f>
        <v>0</v>
      </c>
      <c r="F105" s="26" t="str">
        <f>IF(E105/C105&gt;0.15,"SG non congrue", "SG congrue")</f>
        <v>SG congrue</v>
      </c>
    </row>
    <row r="106" spans="1:8" s="25" customFormat="1" ht="16.5" customHeight="1" x14ac:dyDescent="0.2">
      <c r="A106" s="27"/>
      <c r="B106" s="29"/>
      <c r="C106" s="30"/>
      <c r="D106" s="29"/>
      <c r="E106" s="31"/>
      <c r="F106" s="26"/>
    </row>
    <row r="107" spans="1:8" ht="16.5" customHeight="1" x14ac:dyDescent="0.2">
      <c r="A107" s="213" t="s">
        <v>110</v>
      </c>
      <c r="B107" s="214" t="s">
        <v>22</v>
      </c>
      <c r="C107" s="215"/>
      <c r="D107" s="215"/>
      <c r="E107" s="215"/>
      <c r="F107" s="215"/>
      <c r="G107" s="216"/>
    </row>
    <row r="108" spans="1:8" ht="16.5" customHeight="1" x14ac:dyDescent="0.2">
      <c r="A108" s="22" t="s">
        <v>23</v>
      </c>
      <c r="B108" s="217" t="s">
        <v>4</v>
      </c>
      <c r="C108" s="218"/>
      <c r="D108" s="218"/>
      <c r="E108" s="218"/>
      <c r="F108" s="218"/>
      <c r="G108" s="219"/>
    </row>
    <row r="109" spans="1:8" ht="16.5" customHeight="1" x14ac:dyDescent="0.2">
      <c r="A109" s="11" t="s">
        <v>18</v>
      </c>
      <c r="B109" s="12" t="s">
        <v>85</v>
      </c>
      <c r="C109" s="12" t="s">
        <v>86</v>
      </c>
      <c r="D109" s="12" t="s">
        <v>87</v>
      </c>
      <c r="E109" s="12" t="s">
        <v>88</v>
      </c>
      <c r="F109" s="24" t="s">
        <v>89</v>
      </c>
      <c r="G109" s="12" t="s">
        <v>90</v>
      </c>
      <c r="H109" s="11" t="s">
        <v>9</v>
      </c>
    </row>
    <row r="110" spans="1:8" ht="16.5" customHeight="1" x14ac:dyDescent="0.2">
      <c r="A110" s="13" t="s">
        <v>19</v>
      </c>
      <c r="B110" s="14"/>
      <c r="C110" s="14"/>
      <c r="D110" s="14"/>
      <c r="E110" s="179"/>
      <c r="F110" s="179"/>
      <c r="G110" s="179"/>
      <c r="H110" s="14"/>
    </row>
    <row r="111" spans="1:8" ht="16.5" customHeight="1" x14ac:dyDescent="0.2">
      <c r="A111" s="15" t="s">
        <v>10</v>
      </c>
      <c r="B111" s="16">
        <f>'Costo del personale_RI'!H100</f>
        <v>11287.499999999998</v>
      </c>
      <c r="C111" s="16">
        <f>'Costo del personale_RI'!H105</f>
        <v>4063.4999999999991</v>
      </c>
      <c r="D111" s="183">
        <f>'Costo del personale_RI'!H110</f>
        <v>3698.0000000000005</v>
      </c>
      <c r="E111" s="181"/>
      <c r="F111" s="181"/>
      <c r="G111" s="181"/>
      <c r="H111" s="178">
        <f t="shared" ref="H111:H116" si="31">SUM(B111:G111)</f>
        <v>19048.999999999996</v>
      </c>
    </row>
    <row r="112" spans="1:8" ht="16.5" customHeight="1" x14ac:dyDescent="0.2">
      <c r="A112" s="15" t="s">
        <v>11</v>
      </c>
      <c r="B112" s="16">
        <f>'Stumentazione - altri costi'!B120</f>
        <v>30</v>
      </c>
      <c r="C112" s="16">
        <f>'Stumentazione - altri costi'!C120</f>
        <v>30</v>
      </c>
      <c r="D112" s="16">
        <f>'Stumentazione - altri costi'!D120</f>
        <v>30</v>
      </c>
      <c r="E112" s="181"/>
      <c r="F112" s="181"/>
      <c r="G112" s="181"/>
      <c r="H112" s="178">
        <f t="shared" si="31"/>
        <v>90</v>
      </c>
    </row>
    <row r="113" spans="1:8" ht="16.5" customHeight="1" x14ac:dyDescent="0.2">
      <c r="A113" s="23" t="s">
        <v>14</v>
      </c>
      <c r="B113" s="16">
        <f>'Costi Ricerca Servizi Brevetti'!B47</f>
        <v>10</v>
      </c>
      <c r="C113" s="16">
        <f>'Costi Ricerca Servizi Brevetti'!C47</f>
        <v>10</v>
      </c>
      <c r="D113" s="16">
        <f>'Costi Ricerca Servizi Brevetti'!D47</f>
        <v>10</v>
      </c>
      <c r="E113" s="181"/>
      <c r="F113" s="181"/>
      <c r="G113" s="181"/>
      <c r="H113" s="178">
        <f t="shared" si="31"/>
        <v>30</v>
      </c>
    </row>
    <row r="114" spans="1:8" ht="16.5" customHeight="1" x14ac:dyDescent="0.2">
      <c r="A114" s="15" t="s">
        <v>15</v>
      </c>
      <c r="B114" s="142"/>
      <c r="C114" s="142"/>
      <c r="D114" s="184"/>
      <c r="E114" s="181"/>
      <c r="F114" s="181"/>
      <c r="G114" s="181"/>
      <c r="H114" s="178">
        <f t="shared" si="31"/>
        <v>0</v>
      </c>
    </row>
    <row r="115" spans="1:8" ht="16.5" customHeight="1" x14ac:dyDescent="0.2">
      <c r="A115" s="15" t="s">
        <v>13</v>
      </c>
      <c r="B115" s="16">
        <f>'Stumentazione - altri costi'!B120</f>
        <v>30</v>
      </c>
      <c r="C115" s="16">
        <f>'Stumentazione - altri costi'!C120</f>
        <v>30</v>
      </c>
      <c r="D115" s="16">
        <f>'Stumentazione - altri costi'!D120</f>
        <v>30</v>
      </c>
      <c r="E115" s="181"/>
      <c r="F115" s="181"/>
      <c r="G115" s="181"/>
      <c r="H115" s="178">
        <f t="shared" si="31"/>
        <v>90</v>
      </c>
    </row>
    <row r="116" spans="1:8" ht="16.5" customHeight="1" x14ac:dyDescent="0.2">
      <c r="A116" s="11" t="s">
        <v>16</v>
      </c>
      <c r="B116" s="17">
        <f>SUM(B111:B115)</f>
        <v>11357.499999999998</v>
      </c>
      <c r="C116" s="17">
        <f>SUM(C111:C115)</f>
        <v>4133.4999999999991</v>
      </c>
      <c r="D116" s="185">
        <f>SUM(D111:D115)</f>
        <v>3768.0000000000005</v>
      </c>
      <c r="E116" s="182"/>
      <c r="F116" s="182"/>
      <c r="G116" s="182"/>
      <c r="H116" s="178">
        <f t="shared" si="31"/>
        <v>19258.999999999996</v>
      </c>
    </row>
    <row r="117" spans="1:8" ht="16.5" customHeight="1" x14ac:dyDescent="0.2">
      <c r="A117" s="13" t="s">
        <v>20</v>
      </c>
      <c r="B117" s="179"/>
      <c r="C117" s="179"/>
      <c r="D117" s="179"/>
      <c r="E117" s="186"/>
      <c r="F117" s="186"/>
      <c r="G117" s="186"/>
      <c r="H117" s="14"/>
    </row>
    <row r="118" spans="1:8" ht="16.5" customHeight="1" x14ac:dyDescent="0.2">
      <c r="A118" s="174" t="s">
        <v>10</v>
      </c>
      <c r="B118" s="181"/>
      <c r="C118" s="181"/>
      <c r="D118" s="181"/>
      <c r="E118" s="176">
        <f>'Costo del personale_SS'!H100</f>
        <v>11287.499999999998</v>
      </c>
      <c r="F118" s="139">
        <f>'Costo del personale_SS'!H105</f>
        <v>4063.4999999999991</v>
      </c>
      <c r="G118" s="16">
        <f>'Costo del personale_SS'!H110</f>
        <v>3698.0000000000005</v>
      </c>
      <c r="H118" s="17">
        <f t="shared" ref="H118:H124" si="32">SUM(B118:G118)</f>
        <v>19048.999999999996</v>
      </c>
    </row>
    <row r="119" spans="1:8" ht="16.5" customHeight="1" x14ac:dyDescent="0.2">
      <c r="A119" s="174" t="s">
        <v>11</v>
      </c>
      <c r="B119" s="181"/>
      <c r="C119" s="181"/>
      <c r="D119" s="181"/>
      <c r="E119" s="176">
        <f>'Stumentazione - altri costi'!H107</f>
        <v>40</v>
      </c>
      <c r="F119" s="176">
        <f>'Stumentazione - altri costi'!I107</f>
        <v>40</v>
      </c>
      <c r="G119" s="176">
        <f>'Stumentazione - altri costi'!J107</f>
        <v>40</v>
      </c>
      <c r="H119" s="17">
        <f t="shared" si="32"/>
        <v>120</v>
      </c>
    </row>
    <row r="120" spans="1:8" ht="16.5" customHeight="1" x14ac:dyDescent="0.2">
      <c r="A120" s="175" t="s">
        <v>14</v>
      </c>
      <c r="B120" s="181"/>
      <c r="C120" s="181"/>
      <c r="D120" s="181"/>
      <c r="E120" s="176">
        <f>'Costi Ricerca Servizi Brevetti'!H47</f>
        <v>20</v>
      </c>
      <c r="F120" s="176">
        <f>'Costi Ricerca Servizi Brevetti'!I47</f>
        <v>20</v>
      </c>
      <c r="G120" s="176">
        <f>'Costi Ricerca Servizi Brevetti'!J47</f>
        <v>20</v>
      </c>
      <c r="H120" s="17">
        <f t="shared" si="32"/>
        <v>60</v>
      </c>
    </row>
    <row r="121" spans="1:8" ht="16.5" customHeight="1" x14ac:dyDescent="0.2">
      <c r="A121" s="174" t="s">
        <v>15</v>
      </c>
      <c r="B121" s="181"/>
      <c r="C121" s="181"/>
      <c r="D121" s="181"/>
      <c r="E121" s="177"/>
      <c r="F121" s="143"/>
      <c r="G121" s="142"/>
      <c r="H121" s="17">
        <f t="shared" si="32"/>
        <v>0</v>
      </c>
    </row>
    <row r="122" spans="1:8" ht="16.5" customHeight="1" x14ac:dyDescent="0.2">
      <c r="A122" s="174" t="s">
        <v>13</v>
      </c>
      <c r="B122" s="181"/>
      <c r="C122" s="181"/>
      <c r="D122" s="181"/>
      <c r="E122" s="176">
        <f>'Stumentazione - altri costi'!H120</f>
        <v>40</v>
      </c>
      <c r="F122" s="176">
        <f>'Stumentazione - altri costi'!I120</f>
        <v>40</v>
      </c>
      <c r="G122" s="176">
        <f>'Stumentazione - altri costi'!J120</f>
        <v>40</v>
      </c>
      <c r="H122" s="17">
        <f t="shared" si="32"/>
        <v>120</v>
      </c>
    </row>
    <row r="123" spans="1:8" ht="16.5" customHeight="1" x14ac:dyDescent="0.2">
      <c r="A123" s="21" t="s">
        <v>12</v>
      </c>
      <c r="B123" s="182"/>
      <c r="C123" s="182"/>
      <c r="D123" s="182"/>
      <c r="E123" s="178">
        <f>SUM(E118:E122)</f>
        <v>11387.499999999998</v>
      </c>
      <c r="F123" s="17">
        <f>SUM(F118:F122)</f>
        <v>4163.4999999999991</v>
      </c>
      <c r="G123" s="17">
        <f>SUM(G118:G122)</f>
        <v>3798.0000000000005</v>
      </c>
      <c r="H123" s="17">
        <f t="shared" si="32"/>
        <v>19348.999999999996</v>
      </c>
    </row>
    <row r="124" spans="1:8" ht="16.5" customHeight="1" x14ac:dyDescent="0.2">
      <c r="A124" s="18" t="s">
        <v>0</v>
      </c>
      <c r="B124" s="180">
        <f>B123+B116</f>
        <v>11357.499999999998</v>
      </c>
      <c r="C124" s="180">
        <f t="shared" ref="C124" si="33">C123+C116</f>
        <v>4133.4999999999991</v>
      </c>
      <c r="D124" s="180">
        <f t="shared" ref="D124" si="34">D123+D116</f>
        <v>3768.0000000000005</v>
      </c>
      <c r="E124" s="19">
        <f t="shared" ref="E124" si="35">E123+E116</f>
        <v>11387.499999999998</v>
      </c>
      <c r="F124" s="140"/>
      <c r="G124" s="19">
        <f>G123+G116</f>
        <v>3798.0000000000005</v>
      </c>
      <c r="H124" s="19">
        <f t="shared" si="32"/>
        <v>34444.499999999993</v>
      </c>
    </row>
    <row r="125" spans="1:8" s="25" customFormat="1" ht="16.5" customHeight="1" x14ac:dyDescent="0.2">
      <c r="A125" s="27" t="s">
        <v>17</v>
      </c>
      <c r="B125" s="29" t="s">
        <v>26</v>
      </c>
      <c r="C125" s="201">
        <f>H124</f>
        <v>34444.499999999993</v>
      </c>
      <c r="D125" s="29" t="s">
        <v>27</v>
      </c>
      <c r="E125" s="201">
        <f>H114+H121</f>
        <v>0</v>
      </c>
      <c r="F125" s="26" t="str">
        <f>IF(E125/C125&gt;0.15,"SG non congrue", "SG congrue")</f>
        <v>SG congrue</v>
      </c>
    </row>
    <row r="126" spans="1:8" s="25" customFormat="1" ht="16.5" customHeight="1" x14ac:dyDescent="0.2">
      <c r="A126" s="27"/>
      <c r="B126" s="29"/>
      <c r="C126" s="30"/>
      <c r="D126" s="29"/>
      <c r="E126" s="31"/>
      <c r="F126" s="26"/>
    </row>
    <row r="127" spans="1:8" ht="16.5" customHeight="1" x14ac:dyDescent="0.2">
      <c r="A127" s="212" t="s">
        <v>111</v>
      </c>
      <c r="B127" s="214" t="s">
        <v>22</v>
      </c>
      <c r="C127" s="215"/>
      <c r="D127" s="215"/>
      <c r="E127" s="215"/>
      <c r="F127" s="215"/>
      <c r="G127" s="216"/>
    </row>
    <row r="128" spans="1:8" ht="16.5" customHeight="1" x14ac:dyDescent="0.2">
      <c r="A128" s="22" t="s">
        <v>23</v>
      </c>
      <c r="B128" s="217" t="s">
        <v>4</v>
      </c>
      <c r="C128" s="218"/>
      <c r="D128" s="218"/>
      <c r="E128" s="218"/>
      <c r="F128" s="218"/>
      <c r="G128" s="219"/>
    </row>
    <row r="129" spans="1:8" ht="16.5" customHeight="1" x14ac:dyDescent="0.2">
      <c r="A129" s="11" t="s">
        <v>18</v>
      </c>
      <c r="B129" s="12" t="s">
        <v>85</v>
      </c>
      <c r="C129" s="12" t="s">
        <v>86</v>
      </c>
      <c r="D129" s="12" t="s">
        <v>87</v>
      </c>
      <c r="E129" s="12" t="s">
        <v>88</v>
      </c>
      <c r="F129" s="24" t="s">
        <v>89</v>
      </c>
      <c r="G129" s="12" t="s">
        <v>90</v>
      </c>
      <c r="H129" s="11" t="s">
        <v>9</v>
      </c>
    </row>
    <row r="130" spans="1:8" ht="16.5" customHeight="1" x14ac:dyDescent="0.2">
      <c r="A130" s="13" t="s">
        <v>19</v>
      </c>
      <c r="B130" s="14"/>
      <c r="C130" s="14"/>
      <c r="D130" s="14"/>
      <c r="E130" s="179"/>
      <c r="F130" s="179"/>
      <c r="G130" s="179"/>
      <c r="H130" s="14"/>
    </row>
    <row r="131" spans="1:8" ht="16.5" customHeight="1" x14ac:dyDescent="0.2">
      <c r="A131" s="15" t="s">
        <v>10</v>
      </c>
      <c r="B131" s="16">
        <f>'Costo del personale_RI'!H122</f>
        <v>11287.499999999998</v>
      </c>
      <c r="C131" s="16">
        <f>'Costo del personale_RI'!H127</f>
        <v>4063.4999999999991</v>
      </c>
      <c r="D131" s="183">
        <f>'Costo del personale_RI'!H132</f>
        <v>3698.0000000000005</v>
      </c>
      <c r="E131" s="181"/>
      <c r="F131" s="181"/>
      <c r="G131" s="181"/>
      <c r="H131" s="178">
        <f t="shared" ref="H131:H136" si="36">SUM(B131:G131)</f>
        <v>19048.999999999996</v>
      </c>
    </row>
    <row r="132" spans="1:8" ht="16.5" customHeight="1" x14ac:dyDescent="0.2">
      <c r="A132" s="15" t="s">
        <v>11</v>
      </c>
      <c r="B132" s="16">
        <f>'Stumentazione - altri costi'!B131</f>
        <v>30</v>
      </c>
      <c r="C132" s="16">
        <f>'Stumentazione - altri costi'!C131</f>
        <v>30</v>
      </c>
      <c r="D132" s="16">
        <f>'Stumentazione - altri costi'!D131</f>
        <v>30</v>
      </c>
      <c r="E132" s="181"/>
      <c r="F132" s="181"/>
      <c r="G132" s="181"/>
      <c r="H132" s="178">
        <f t="shared" si="36"/>
        <v>90</v>
      </c>
    </row>
    <row r="133" spans="1:8" ht="16.5" customHeight="1" x14ac:dyDescent="0.2">
      <c r="A133" s="23" t="s">
        <v>14</v>
      </c>
      <c r="B133" s="16">
        <f>'Costi Ricerca Servizi Brevetti'!B56</f>
        <v>10</v>
      </c>
      <c r="C133" s="16">
        <f>'Costi Ricerca Servizi Brevetti'!C56</f>
        <v>10</v>
      </c>
      <c r="D133" s="16">
        <f>'Costi Ricerca Servizi Brevetti'!D56</f>
        <v>10</v>
      </c>
      <c r="E133" s="181"/>
      <c r="F133" s="181"/>
      <c r="G133" s="181"/>
      <c r="H133" s="178">
        <f t="shared" si="36"/>
        <v>30</v>
      </c>
    </row>
    <row r="134" spans="1:8" ht="16.5" customHeight="1" x14ac:dyDescent="0.2">
      <c r="A134" s="15" t="s">
        <v>15</v>
      </c>
      <c r="B134" s="142"/>
      <c r="C134" s="142"/>
      <c r="D134" s="184"/>
      <c r="E134" s="181"/>
      <c r="F134" s="181"/>
      <c r="G134" s="181"/>
      <c r="H134" s="178">
        <f t="shared" si="36"/>
        <v>0</v>
      </c>
    </row>
    <row r="135" spans="1:8" ht="16.5" customHeight="1" x14ac:dyDescent="0.2">
      <c r="A135" s="15" t="s">
        <v>13</v>
      </c>
      <c r="B135" s="16">
        <f>'Stumentazione - altri costi'!B144</f>
        <v>30</v>
      </c>
      <c r="C135" s="16">
        <f>'Stumentazione - altri costi'!C144</f>
        <v>30</v>
      </c>
      <c r="D135" s="16">
        <f>'Stumentazione - altri costi'!D144</f>
        <v>30</v>
      </c>
      <c r="E135" s="181"/>
      <c r="F135" s="181"/>
      <c r="G135" s="181"/>
      <c r="H135" s="178">
        <f t="shared" si="36"/>
        <v>90</v>
      </c>
    </row>
    <row r="136" spans="1:8" ht="16.5" customHeight="1" x14ac:dyDescent="0.2">
      <c r="A136" s="11" t="s">
        <v>16</v>
      </c>
      <c r="B136" s="17">
        <f>SUM(B131:B135)</f>
        <v>11357.499999999998</v>
      </c>
      <c r="C136" s="17">
        <f>SUM(C131:C135)</f>
        <v>4133.4999999999991</v>
      </c>
      <c r="D136" s="185">
        <f>SUM(D131:D135)</f>
        <v>3768.0000000000005</v>
      </c>
      <c r="E136" s="182"/>
      <c r="F136" s="182"/>
      <c r="G136" s="182"/>
      <c r="H136" s="178">
        <f t="shared" si="36"/>
        <v>19258.999999999996</v>
      </c>
    </row>
    <row r="137" spans="1:8" ht="16.5" customHeight="1" x14ac:dyDescent="0.2">
      <c r="A137" s="13" t="s">
        <v>20</v>
      </c>
      <c r="B137" s="179"/>
      <c r="C137" s="179"/>
      <c r="D137" s="179"/>
      <c r="E137" s="186"/>
      <c r="F137" s="186"/>
      <c r="G137" s="186"/>
      <c r="H137" s="14"/>
    </row>
    <row r="138" spans="1:8" ht="16.5" customHeight="1" x14ac:dyDescent="0.2">
      <c r="A138" s="174" t="s">
        <v>10</v>
      </c>
      <c r="B138" s="181"/>
      <c r="C138" s="181"/>
      <c r="D138" s="181"/>
      <c r="E138" s="176">
        <f>'Costo del personale_SS'!H122</f>
        <v>11287.499999999998</v>
      </c>
      <c r="F138" s="139">
        <f>'Costo del personale_SS'!H127</f>
        <v>4063.4999999999991</v>
      </c>
      <c r="G138" s="16">
        <f>'Costo del personale_SS'!H132</f>
        <v>3698.0000000000005</v>
      </c>
      <c r="H138" s="17">
        <f t="shared" ref="H138:H144" si="37">SUM(B138:G138)</f>
        <v>19048.999999999996</v>
      </c>
    </row>
    <row r="139" spans="1:8" ht="16.5" customHeight="1" x14ac:dyDescent="0.2">
      <c r="A139" s="174" t="s">
        <v>11</v>
      </c>
      <c r="B139" s="181"/>
      <c r="C139" s="181"/>
      <c r="D139" s="181"/>
      <c r="E139" s="176">
        <f>'Stumentazione - altri costi'!H131</f>
        <v>40</v>
      </c>
      <c r="F139" s="176">
        <f>'Stumentazione - altri costi'!I131</f>
        <v>40</v>
      </c>
      <c r="G139" s="176">
        <f>'Stumentazione - altri costi'!J131</f>
        <v>40</v>
      </c>
      <c r="H139" s="17">
        <f t="shared" si="37"/>
        <v>120</v>
      </c>
    </row>
    <row r="140" spans="1:8" ht="16.5" customHeight="1" x14ac:dyDescent="0.2">
      <c r="A140" s="175" t="s">
        <v>14</v>
      </c>
      <c r="B140" s="181"/>
      <c r="C140" s="181"/>
      <c r="D140" s="181"/>
      <c r="E140" s="176">
        <f>'Costi Ricerca Servizi Brevetti'!H56</f>
        <v>20</v>
      </c>
      <c r="F140" s="176">
        <f>'Costi Ricerca Servizi Brevetti'!I56</f>
        <v>20</v>
      </c>
      <c r="G140" s="176">
        <f>'Costi Ricerca Servizi Brevetti'!J56</f>
        <v>20</v>
      </c>
      <c r="H140" s="17">
        <f t="shared" si="37"/>
        <v>60</v>
      </c>
    </row>
    <row r="141" spans="1:8" ht="16.5" customHeight="1" x14ac:dyDescent="0.2">
      <c r="A141" s="174" t="s">
        <v>15</v>
      </c>
      <c r="B141" s="181"/>
      <c r="C141" s="181"/>
      <c r="D141" s="181"/>
      <c r="E141" s="177"/>
      <c r="F141" s="143"/>
      <c r="G141" s="142"/>
      <c r="H141" s="17">
        <f t="shared" si="37"/>
        <v>0</v>
      </c>
    </row>
    <row r="142" spans="1:8" ht="16.5" customHeight="1" x14ac:dyDescent="0.2">
      <c r="A142" s="174" t="s">
        <v>13</v>
      </c>
      <c r="B142" s="181"/>
      <c r="C142" s="181"/>
      <c r="D142" s="181"/>
      <c r="E142" s="176">
        <f>'Stumentazione - altri costi'!H144</f>
        <v>40</v>
      </c>
      <c r="F142" s="176">
        <f>'Stumentazione - altri costi'!I144</f>
        <v>40</v>
      </c>
      <c r="G142" s="176">
        <f>'Stumentazione - altri costi'!J144</f>
        <v>40</v>
      </c>
      <c r="H142" s="17">
        <f t="shared" si="37"/>
        <v>120</v>
      </c>
    </row>
    <row r="143" spans="1:8" ht="16.5" customHeight="1" x14ac:dyDescent="0.2">
      <c r="A143" s="21" t="s">
        <v>12</v>
      </c>
      <c r="B143" s="182"/>
      <c r="C143" s="182"/>
      <c r="D143" s="182"/>
      <c r="E143" s="178">
        <f>SUM(E138:E142)</f>
        <v>11387.499999999998</v>
      </c>
      <c r="F143" s="17">
        <f>SUM(F138:F142)</f>
        <v>4163.4999999999991</v>
      </c>
      <c r="G143" s="17">
        <f>SUM(G138:G142)</f>
        <v>3798.0000000000005</v>
      </c>
      <c r="H143" s="17">
        <f t="shared" si="37"/>
        <v>19348.999999999996</v>
      </c>
    </row>
    <row r="144" spans="1:8" ht="16.5" customHeight="1" x14ac:dyDescent="0.2">
      <c r="A144" s="18" t="s">
        <v>0</v>
      </c>
      <c r="B144" s="180">
        <f>B143+B136</f>
        <v>11357.499999999998</v>
      </c>
      <c r="C144" s="180">
        <f t="shared" ref="C144" si="38">C143+C136</f>
        <v>4133.4999999999991</v>
      </c>
      <c r="D144" s="180">
        <f t="shared" ref="D144" si="39">D143+D136</f>
        <v>3768.0000000000005</v>
      </c>
      <c r="E144" s="19">
        <f t="shared" ref="E144" si="40">E143+E136</f>
        <v>11387.499999999998</v>
      </c>
      <c r="F144" s="140"/>
      <c r="G144" s="19">
        <f>G143+G136</f>
        <v>3798.0000000000005</v>
      </c>
      <c r="H144" s="19">
        <f t="shared" si="37"/>
        <v>34444.499999999993</v>
      </c>
    </row>
    <row r="145" spans="1:6" s="25" customFormat="1" ht="16.5" customHeight="1" x14ac:dyDescent="0.2">
      <c r="A145" s="27" t="s">
        <v>17</v>
      </c>
      <c r="B145" s="29" t="s">
        <v>26</v>
      </c>
      <c r="C145" s="201">
        <f>H144</f>
        <v>34444.499999999993</v>
      </c>
      <c r="D145" s="29" t="s">
        <v>27</v>
      </c>
      <c r="E145" s="201">
        <f>H134+H141</f>
        <v>0</v>
      </c>
      <c r="F145" s="26" t="str">
        <f>IF(E145/C145&gt;0.15,"SG non congrue", "SG congrue")</f>
        <v>SG congrue</v>
      </c>
    </row>
  </sheetData>
  <mergeCells count="21">
    <mergeCell ref="A7:A8"/>
    <mergeCell ref="B7:G7"/>
    <mergeCell ref="A1:G1"/>
    <mergeCell ref="A2:G2"/>
    <mergeCell ref="B8:G8"/>
    <mergeCell ref="B4:F4"/>
    <mergeCell ref="B107:G107"/>
    <mergeCell ref="B108:G108"/>
    <mergeCell ref="B127:G127"/>
    <mergeCell ref="B128:G128"/>
    <mergeCell ref="B5:C5"/>
    <mergeCell ref="B6:C6"/>
    <mergeCell ref="E5:F5"/>
    <mergeCell ref="B67:G67"/>
    <mergeCell ref="B68:G68"/>
    <mergeCell ref="B87:G87"/>
    <mergeCell ref="B88:G88"/>
    <mergeCell ref="B47:G47"/>
    <mergeCell ref="B48:G48"/>
    <mergeCell ref="B27:G27"/>
    <mergeCell ref="B28:G28"/>
  </mergeCells>
  <pageMargins left="0.43307086614173229" right="0.23622047244094491" top="0.39370078740157483" bottom="0.35433070866141736" header="0.31496062992125984" footer="0.31496062992125984"/>
  <pageSetup paperSize="9" orientation="landscape" r:id="rId1"/>
  <rowBreaks count="1" manualBreakCount="1">
    <brk id="1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D4D6-C81E-E543-8E80-2AE547C7C0BB}">
  <dimension ref="A1:U30"/>
  <sheetViews>
    <sheetView topLeftCell="A5" workbookViewId="0">
      <selection activeCell="B35" sqref="B35"/>
    </sheetView>
  </sheetViews>
  <sheetFormatPr defaultColWidth="8.85546875" defaultRowHeight="15" x14ac:dyDescent="0.25"/>
  <cols>
    <col min="2" max="2" width="65.7109375" bestFit="1" customWidth="1"/>
    <col min="3" max="3" width="1.28515625" customWidth="1"/>
    <col min="4" max="4" width="3.42578125" bestFit="1" customWidth="1"/>
    <col min="5" max="5" width="3.7109375" bestFit="1" customWidth="1"/>
    <col min="6" max="6" width="2.85546875" bestFit="1" customWidth="1"/>
    <col min="7" max="7" width="3.42578125" bestFit="1" customWidth="1"/>
    <col min="8" max="8" width="3.140625" bestFit="1" customWidth="1"/>
    <col min="9" max="9" width="3.7109375" bestFit="1" customWidth="1"/>
    <col min="10" max="10" width="3.28515625" bestFit="1" customWidth="1"/>
    <col min="11" max="11" width="3.85546875" bestFit="1" customWidth="1"/>
    <col min="12" max="13" width="3.140625" bestFit="1" customWidth="1"/>
    <col min="14" max="14" width="3.42578125" bestFit="1" customWidth="1"/>
    <col min="15" max="15" width="3" bestFit="1" customWidth="1"/>
    <col min="16" max="16" width="3.140625" bestFit="1" customWidth="1"/>
    <col min="17" max="17" width="3.7109375" bestFit="1" customWidth="1"/>
    <col min="18" max="18" width="2.85546875" bestFit="1" customWidth="1"/>
    <col min="19" max="19" width="4.42578125" bestFit="1" customWidth="1"/>
    <col min="20" max="20" width="3.85546875" bestFit="1" customWidth="1"/>
    <col min="21" max="21" width="3" bestFit="1" customWidth="1"/>
  </cols>
  <sheetData>
    <row r="1" spans="1:21" ht="15.75" thickBot="1" x14ac:dyDescent="0.3">
      <c r="A1" s="32"/>
      <c r="B1" s="11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13"/>
      <c r="U1" s="113"/>
    </row>
    <row r="2" spans="1:21" ht="15.75" thickBot="1" x14ac:dyDescent="0.3">
      <c r="A2" s="32"/>
      <c r="B2" s="114"/>
      <c r="C2" s="50"/>
      <c r="D2" s="232" t="s">
        <v>28</v>
      </c>
      <c r="E2" s="233"/>
      <c r="F2" s="233"/>
      <c r="G2" s="233" t="s">
        <v>29</v>
      </c>
      <c r="H2" s="233"/>
      <c r="I2" s="233"/>
      <c r="J2" s="233" t="s">
        <v>30</v>
      </c>
      <c r="K2" s="233"/>
      <c r="L2" s="233"/>
      <c r="M2" s="233"/>
      <c r="N2" s="233" t="s">
        <v>31</v>
      </c>
      <c r="O2" s="234"/>
      <c r="P2" s="232" t="s">
        <v>28</v>
      </c>
      <c r="Q2" s="233"/>
      <c r="R2" s="233"/>
      <c r="S2" s="233" t="s">
        <v>29</v>
      </c>
      <c r="T2" s="233"/>
      <c r="U2" s="233"/>
    </row>
    <row r="3" spans="1:21" ht="15.75" thickBot="1" x14ac:dyDescent="0.3">
      <c r="A3" s="32"/>
      <c r="B3" s="50"/>
      <c r="C3" s="50"/>
      <c r="D3" s="229">
        <v>2021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29">
        <v>2022</v>
      </c>
      <c r="Q3" s="230"/>
      <c r="R3" s="230"/>
      <c r="S3" s="230"/>
      <c r="T3" s="230"/>
      <c r="U3" s="230"/>
    </row>
    <row r="4" spans="1:21" ht="15.75" thickBot="1" x14ac:dyDescent="0.3">
      <c r="A4" s="32"/>
      <c r="B4" s="50"/>
      <c r="C4" s="50"/>
      <c r="D4" s="115" t="s">
        <v>32</v>
      </c>
      <c r="E4" s="116" t="s">
        <v>33</v>
      </c>
      <c r="F4" s="116" t="s">
        <v>34</v>
      </c>
      <c r="G4" s="116" t="s">
        <v>35</v>
      </c>
      <c r="H4" s="116" t="s">
        <v>36</v>
      </c>
      <c r="I4" s="116" t="s">
        <v>37</v>
      </c>
      <c r="J4" s="116" t="s">
        <v>38</v>
      </c>
      <c r="K4" s="116" t="s">
        <v>39</v>
      </c>
      <c r="L4" s="116" t="s">
        <v>40</v>
      </c>
      <c r="M4" s="116" t="s">
        <v>41</v>
      </c>
      <c r="N4" s="116" t="s">
        <v>42</v>
      </c>
      <c r="O4" s="117" t="s">
        <v>43</v>
      </c>
      <c r="P4" s="115" t="s">
        <v>32</v>
      </c>
      <c r="Q4" s="116" t="s">
        <v>33</v>
      </c>
      <c r="R4" s="116" t="s">
        <v>34</v>
      </c>
      <c r="S4" s="116" t="s">
        <v>35</v>
      </c>
      <c r="T4" s="116" t="s">
        <v>36</v>
      </c>
      <c r="U4" s="116" t="s">
        <v>37</v>
      </c>
    </row>
    <row r="5" spans="1:21" ht="15.75" x14ac:dyDescent="0.25">
      <c r="A5" s="228" t="s">
        <v>83</v>
      </c>
      <c r="B5" s="194" t="str">
        <f>'Costo del personale_RI'!B7</f>
        <v>WP1R titolo</v>
      </c>
      <c r="C5" s="51"/>
      <c r="D5" s="118"/>
      <c r="E5" s="118"/>
      <c r="F5" s="118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x14ac:dyDescent="0.25">
      <c r="A6" s="228"/>
      <c r="B6" s="53" t="s">
        <v>69</v>
      </c>
      <c r="C6" s="50"/>
      <c r="D6" s="54"/>
      <c r="E6" s="54"/>
      <c r="F6" s="119" t="s">
        <v>44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x14ac:dyDescent="0.25">
      <c r="A7" s="228"/>
      <c r="B7" s="53"/>
      <c r="C7" s="50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25">
      <c r="A8" s="228"/>
      <c r="B8" s="53"/>
      <c r="C8" s="55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 thickBot="1" x14ac:dyDescent="0.3">
      <c r="A9" s="228"/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5.6" customHeight="1" x14ac:dyDescent="0.25">
      <c r="A10" s="228" t="s">
        <v>83</v>
      </c>
      <c r="B10" s="195" t="str">
        <f>'Costo del personale_RI'!B12</f>
        <v>WP2R titolo</v>
      </c>
      <c r="C10" s="59"/>
      <c r="D10" s="52"/>
      <c r="E10" s="52"/>
      <c r="F10" s="52"/>
      <c r="G10" s="118"/>
      <c r="H10" s="118"/>
      <c r="I10" s="118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x14ac:dyDescent="0.25">
      <c r="A11" s="228"/>
      <c r="B11" s="53" t="s">
        <v>69</v>
      </c>
      <c r="C11" s="50"/>
      <c r="D11" s="50"/>
      <c r="E11" s="50"/>
      <c r="F11" s="50"/>
      <c r="G11" s="50"/>
      <c r="H11" s="50"/>
      <c r="I11" s="119" t="s">
        <v>44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x14ac:dyDescent="0.25">
      <c r="A12" s="228"/>
      <c r="B12" s="190"/>
      <c r="C12" s="6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5.75" thickBot="1" x14ac:dyDescent="0.3">
      <c r="A13" s="228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15.75" x14ac:dyDescent="0.25">
      <c r="A14" s="228" t="s">
        <v>83</v>
      </c>
      <c r="B14" s="196" t="str">
        <f>'Costo del personale_RI'!B17</f>
        <v>WP3R titolo</v>
      </c>
      <c r="C14" s="50"/>
      <c r="D14" s="52"/>
      <c r="E14" s="52"/>
      <c r="F14" s="52"/>
      <c r="G14" s="52"/>
      <c r="H14" s="52"/>
      <c r="I14" s="52"/>
      <c r="J14" s="118"/>
      <c r="K14" s="118"/>
      <c r="L14" s="118"/>
      <c r="M14" s="120"/>
      <c r="N14" s="120"/>
      <c r="O14" s="120"/>
      <c r="P14" s="120"/>
      <c r="Q14" s="120"/>
      <c r="R14" s="120"/>
      <c r="S14" s="120"/>
      <c r="T14" s="52"/>
      <c r="U14" s="52"/>
    </row>
    <row r="15" spans="1:21" x14ac:dyDescent="0.25">
      <c r="A15" s="228"/>
      <c r="B15" s="53" t="s">
        <v>69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19" t="s">
        <v>44</v>
      </c>
      <c r="P15" s="50"/>
      <c r="Q15" s="50"/>
      <c r="R15" s="50"/>
      <c r="S15" s="119" t="s">
        <v>44</v>
      </c>
      <c r="T15" s="50"/>
      <c r="U15" s="63"/>
    </row>
    <row r="16" spans="1:21" x14ac:dyDescent="0.25">
      <c r="A16" s="228"/>
      <c r="B16" s="191"/>
      <c r="C16" s="6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63"/>
    </row>
    <row r="17" spans="1:21" ht="15.75" thickBot="1" x14ac:dyDescent="0.3">
      <c r="A17" s="228"/>
      <c r="B17" s="60"/>
      <c r="C17" s="60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4"/>
    </row>
    <row r="18" spans="1:21" ht="15.75" x14ac:dyDescent="0.25">
      <c r="A18" s="228" t="s">
        <v>84</v>
      </c>
      <c r="B18" s="195" t="str">
        <f>'Costo del personale_SS'!B7</f>
        <v>WP1S titolo</v>
      </c>
      <c r="C18" s="5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20"/>
      <c r="U18" s="120"/>
    </row>
    <row r="19" spans="1:21" x14ac:dyDescent="0.25">
      <c r="A19" s="228"/>
      <c r="B19" s="53" t="s">
        <v>69</v>
      </c>
      <c r="C19" s="5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19" t="s">
        <v>44</v>
      </c>
    </row>
    <row r="20" spans="1:21" x14ac:dyDescent="0.25">
      <c r="A20" s="228"/>
      <c r="B20" s="53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x14ac:dyDescent="0.25">
      <c r="A21" s="228"/>
      <c r="B21" s="191"/>
      <c r="C21" s="6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 thickBot="1" x14ac:dyDescent="0.3">
      <c r="A22" s="228"/>
      <c r="B22" s="50"/>
      <c r="C22" s="66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5.75" x14ac:dyDescent="0.25">
      <c r="A23" s="228" t="s">
        <v>84</v>
      </c>
      <c r="B23" s="197" t="str">
        <f>'Costo del personale_SS'!B12</f>
        <v>WP2S titolo</v>
      </c>
      <c r="C23" s="6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x14ac:dyDescent="0.25">
      <c r="A24" s="228"/>
      <c r="B24" s="53" t="s">
        <v>69</v>
      </c>
      <c r="C24" s="55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x14ac:dyDescent="0.25">
      <c r="A25" s="228"/>
      <c r="B25" s="19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5.75" thickBot="1" x14ac:dyDescent="0.3">
      <c r="A26" s="228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5.75" x14ac:dyDescent="0.25">
      <c r="A27" s="228" t="s">
        <v>84</v>
      </c>
      <c r="B27" s="197" t="str">
        <f>'Costo del personale_SS'!B17</f>
        <v>WP3S titolo</v>
      </c>
      <c r="C27" s="6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x14ac:dyDescent="0.25">
      <c r="A28" s="228"/>
      <c r="B28" s="53" t="s">
        <v>69</v>
      </c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x14ac:dyDescent="0.25">
      <c r="A29" s="228"/>
      <c r="B29" s="19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5.75" thickBot="1" x14ac:dyDescent="0.3">
      <c r="A30" s="228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</sheetData>
  <mergeCells count="14">
    <mergeCell ref="S2:U2"/>
    <mergeCell ref="D2:F2"/>
    <mergeCell ref="G2:I2"/>
    <mergeCell ref="J2:M2"/>
    <mergeCell ref="N2:O2"/>
    <mergeCell ref="P2:R2"/>
    <mergeCell ref="A23:A26"/>
    <mergeCell ref="A27:A30"/>
    <mergeCell ref="D3:O3"/>
    <mergeCell ref="P3:U3"/>
    <mergeCell ref="A5:A9"/>
    <mergeCell ref="A10:A13"/>
    <mergeCell ref="A14:A17"/>
    <mergeCell ref="A18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32"/>
  <sheetViews>
    <sheetView tabSelected="1" workbookViewId="0">
      <selection activeCell="A116" sqref="A116"/>
    </sheetView>
  </sheetViews>
  <sheetFormatPr defaultColWidth="8.85546875" defaultRowHeight="15" x14ac:dyDescent="0.25"/>
  <cols>
    <col min="2" max="2" width="65.7109375" bestFit="1" customWidth="1"/>
    <col min="3" max="3" width="4" bestFit="1" customWidth="1"/>
    <col min="4" max="4" width="8.42578125" customWidth="1"/>
    <col min="5" max="5" width="10.42578125" customWidth="1"/>
    <col min="6" max="6" width="9.85546875" customWidth="1"/>
    <col min="7" max="7" width="11.42578125" bestFit="1" customWidth="1"/>
    <col min="8" max="8" width="11.7109375" customWidth="1"/>
    <col min="9" max="9" width="1.28515625" customWidth="1"/>
    <col min="10" max="10" width="3.42578125" bestFit="1" customWidth="1"/>
    <col min="11" max="11" width="3.7109375" bestFit="1" customWidth="1"/>
    <col min="12" max="12" width="2.85546875" bestFit="1" customWidth="1"/>
    <col min="13" max="13" width="3.42578125" bestFit="1" customWidth="1"/>
    <col min="14" max="14" width="3.140625" bestFit="1" customWidth="1"/>
    <col min="15" max="15" width="3.7109375" bestFit="1" customWidth="1"/>
    <col min="16" max="16" width="3.28515625" bestFit="1" customWidth="1"/>
    <col min="17" max="17" width="3.85546875" bestFit="1" customWidth="1"/>
    <col min="18" max="19" width="3.140625" bestFit="1" customWidth="1"/>
    <col min="20" max="20" width="3.42578125" bestFit="1" customWidth="1"/>
    <col min="21" max="21" width="3" bestFit="1" customWidth="1"/>
    <col min="22" max="22" width="3.140625" bestFit="1" customWidth="1"/>
    <col min="23" max="23" width="3.7109375" bestFit="1" customWidth="1"/>
    <col min="24" max="24" width="2.85546875" bestFit="1" customWidth="1"/>
    <col min="25" max="25" width="3.140625" bestFit="1" customWidth="1"/>
    <col min="26" max="26" width="3.85546875" bestFit="1" customWidth="1"/>
    <col min="27" max="27" width="3" bestFit="1" customWidth="1"/>
    <col min="28" max="28" width="16.85546875" customWidth="1"/>
    <col min="29" max="29" width="10.85546875" customWidth="1"/>
    <col min="31" max="31" width="6.42578125" bestFit="1" customWidth="1"/>
    <col min="36" max="36" width="22.7109375" bestFit="1" customWidth="1"/>
    <col min="37" max="37" width="8.42578125" bestFit="1" customWidth="1"/>
    <col min="38" max="38" width="11" bestFit="1" customWidth="1"/>
    <col min="39" max="39" width="6.7109375" bestFit="1" customWidth="1"/>
  </cols>
  <sheetData>
    <row r="1" spans="1:39" x14ac:dyDescent="0.25">
      <c r="B1" s="68"/>
      <c r="C1" s="69"/>
      <c r="D1" s="69"/>
      <c r="E1" s="69"/>
      <c r="F1" s="69"/>
      <c r="G1" s="69"/>
      <c r="H1" s="69"/>
      <c r="AJ1" s="249" t="s">
        <v>45</v>
      </c>
      <c r="AK1" s="251" t="s">
        <v>46</v>
      </c>
      <c r="AL1" s="252"/>
      <c r="AM1" s="253"/>
    </row>
    <row r="2" spans="1:39" ht="23.25" x14ac:dyDescent="0.35">
      <c r="A2" s="32"/>
      <c r="B2" s="32"/>
      <c r="C2" s="70"/>
      <c r="D2" s="70"/>
      <c r="E2" s="70"/>
      <c r="F2" s="71" t="s">
        <v>47</v>
      </c>
      <c r="G2" s="71" t="s">
        <v>48</v>
      </c>
      <c r="H2" s="71" t="s">
        <v>49</v>
      </c>
      <c r="I2" s="32"/>
      <c r="J2" s="24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AC2" s="72"/>
      <c r="AD2" s="73" t="s">
        <v>50</v>
      </c>
      <c r="AE2">
        <f>AF2/8</f>
        <v>215</v>
      </c>
      <c r="AF2" s="74">
        <v>1720</v>
      </c>
      <c r="AG2" s="75" t="s">
        <v>51</v>
      </c>
      <c r="AJ2" s="250"/>
      <c r="AK2" s="76" t="s">
        <v>52</v>
      </c>
      <c r="AL2" s="76" t="s">
        <v>53</v>
      </c>
      <c r="AM2" s="76" t="s">
        <v>54</v>
      </c>
    </row>
    <row r="3" spans="1:39" ht="15.75" thickBot="1" x14ac:dyDescent="0.3">
      <c r="A3" s="32"/>
      <c r="C3" s="71"/>
      <c r="D3" s="71"/>
      <c r="E3" s="71"/>
      <c r="F3" s="77">
        <f>F11+F16+F21</f>
        <v>8.25</v>
      </c>
      <c r="G3" s="77">
        <f>G11+G16+G21</f>
        <v>1182.5</v>
      </c>
      <c r="H3" s="78">
        <f>H11+H16+H21</f>
        <v>19048.999999999996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AC3" s="72"/>
      <c r="AD3" s="73" t="s">
        <v>55</v>
      </c>
      <c r="AE3" s="79">
        <f>AE2/12</f>
        <v>17.916666666666668</v>
      </c>
      <c r="AJ3" s="80" t="s">
        <v>56</v>
      </c>
      <c r="AK3" s="81">
        <v>75</v>
      </c>
      <c r="AL3" s="81">
        <v>73</v>
      </c>
      <c r="AM3" s="81">
        <v>55</v>
      </c>
    </row>
    <row r="4" spans="1:39" ht="20.100000000000001" customHeight="1" thickBot="1" x14ac:dyDescent="0.3">
      <c r="A4" s="32"/>
      <c r="B4" s="244" t="str">
        <f>'Sinottico costi'!A27</f>
        <v>Proponente (specificare)</v>
      </c>
      <c r="C4" s="70"/>
      <c r="D4" s="70"/>
      <c r="E4" s="70"/>
      <c r="F4" s="82"/>
      <c r="G4" s="82"/>
      <c r="H4" s="83"/>
      <c r="I4" s="32"/>
      <c r="J4" s="235" t="s">
        <v>28</v>
      </c>
      <c r="K4" s="236"/>
      <c r="L4" s="236"/>
      <c r="M4" s="236" t="s">
        <v>29</v>
      </c>
      <c r="N4" s="236"/>
      <c r="O4" s="236"/>
      <c r="P4" s="236" t="s">
        <v>30</v>
      </c>
      <c r="Q4" s="236"/>
      <c r="R4" s="236"/>
      <c r="S4" s="236" t="s">
        <v>31</v>
      </c>
      <c r="T4" s="236"/>
      <c r="U4" s="245"/>
      <c r="V4" s="235" t="s">
        <v>28</v>
      </c>
      <c r="W4" s="236"/>
      <c r="X4" s="236"/>
      <c r="Y4" s="236" t="s">
        <v>29</v>
      </c>
      <c r="Z4" s="236"/>
      <c r="AA4" s="236"/>
      <c r="AC4" s="72"/>
      <c r="AD4" s="73" t="s">
        <v>57</v>
      </c>
      <c r="AE4">
        <f>AE2*8</f>
        <v>1720</v>
      </c>
      <c r="AJ4" s="80" t="s">
        <v>58</v>
      </c>
      <c r="AK4" s="81">
        <v>43</v>
      </c>
      <c r="AL4" s="81">
        <v>48</v>
      </c>
      <c r="AM4" s="81">
        <v>33</v>
      </c>
    </row>
    <row r="5" spans="1:39" ht="15.75" thickBot="1" x14ac:dyDescent="0.3">
      <c r="A5" s="32"/>
      <c r="B5" s="244"/>
      <c r="C5" s="70"/>
      <c r="D5" s="70"/>
      <c r="E5" s="70"/>
      <c r="F5" s="84"/>
      <c r="G5" s="70"/>
      <c r="H5" s="85"/>
      <c r="I5" s="32"/>
      <c r="J5" s="237">
        <v>2021</v>
      </c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40">
        <v>2022</v>
      </c>
      <c r="W5" s="241"/>
      <c r="X5" s="241"/>
      <c r="Y5" s="241"/>
      <c r="Z5" s="241"/>
      <c r="AA5" s="241"/>
      <c r="AC5" s="72"/>
      <c r="AD5" s="73" t="s">
        <v>59</v>
      </c>
      <c r="AE5" s="79">
        <f>AE3*8</f>
        <v>143.33333333333334</v>
      </c>
      <c r="AJ5" s="80" t="s">
        <v>60</v>
      </c>
      <c r="AK5" s="81">
        <v>27</v>
      </c>
      <c r="AL5" s="81">
        <v>31</v>
      </c>
      <c r="AM5" s="81">
        <v>29</v>
      </c>
    </row>
    <row r="6" spans="1:39" ht="45.75" thickBot="1" x14ac:dyDescent="0.35">
      <c r="A6" s="32"/>
      <c r="B6" s="127" t="s">
        <v>70</v>
      </c>
      <c r="C6" s="71"/>
      <c r="D6" s="86" t="s">
        <v>61</v>
      </c>
      <c r="E6" s="87" t="s">
        <v>62</v>
      </c>
      <c r="F6" s="87" t="s">
        <v>63</v>
      </c>
      <c r="G6" s="87" t="s">
        <v>64</v>
      </c>
      <c r="H6" s="87" t="s">
        <v>65</v>
      </c>
      <c r="I6" s="32"/>
      <c r="J6" s="33" t="s">
        <v>32</v>
      </c>
      <c r="K6" s="34" t="s">
        <v>33</v>
      </c>
      <c r="L6" s="34" t="s">
        <v>34</v>
      </c>
      <c r="M6" s="34" t="s">
        <v>35</v>
      </c>
      <c r="N6" s="34" t="s">
        <v>36</v>
      </c>
      <c r="O6" s="34" t="s">
        <v>37</v>
      </c>
      <c r="P6" s="34" t="s">
        <v>38</v>
      </c>
      <c r="Q6" s="34" t="s">
        <v>39</v>
      </c>
      <c r="R6" s="34" t="s">
        <v>40</v>
      </c>
      <c r="S6" s="34" t="s">
        <v>41</v>
      </c>
      <c r="T6" s="34" t="s">
        <v>42</v>
      </c>
      <c r="U6" s="35" t="s">
        <v>43</v>
      </c>
      <c r="V6" s="33" t="s">
        <v>32</v>
      </c>
      <c r="W6" s="34" t="s">
        <v>33</v>
      </c>
      <c r="X6" s="34" t="s">
        <v>34</v>
      </c>
      <c r="Y6" s="34" t="s">
        <v>35</v>
      </c>
      <c r="Z6" s="34" t="s">
        <v>36</v>
      </c>
      <c r="AA6" s="34" t="s">
        <v>37</v>
      </c>
      <c r="AJ6" s="246" t="s">
        <v>66</v>
      </c>
      <c r="AK6" s="246"/>
      <c r="AL6" s="246"/>
      <c r="AM6" s="246"/>
    </row>
    <row r="7" spans="1:39" ht="23.1" customHeight="1" x14ac:dyDescent="0.25">
      <c r="A7" s="247"/>
      <c r="B7" s="193" t="s">
        <v>91</v>
      </c>
      <c r="C7" s="88"/>
      <c r="D7" s="88"/>
      <c r="E7" s="88"/>
      <c r="F7" s="89"/>
      <c r="G7" s="90"/>
      <c r="H7" s="91"/>
      <c r="I7" s="37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39" x14ac:dyDescent="0.25">
      <c r="A8" s="247"/>
      <c r="B8" s="40" t="s">
        <v>67</v>
      </c>
      <c r="C8" s="92"/>
      <c r="D8" s="93">
        <v>75</v>
      </c>
      <c r="E8" s="109">
        <v>0.35</v>
      </c>
      <c r="F8" s="94">
        <f>COUNTIF(I8:Z8,"=X")*E8</f>
        <v>1.0499999999999998</v>
      </c>
      <c r="G8" s="94">
        <f>COUNTIF(J8:AA8,"=X")*E8*$AE$5</f>
        <v>150.49999999999997</v>
      </c>
      <c r="H8" s="95">
        <f>G8*D8</f>
        <v>11287.499999999998</v>
      </c>
      <c r="I8" s="41"/>
      <c r="J8" s="96" t="s">
        <v>44</v>
      </c>
      <c r="K8" s="96" t="s">
        <v>44</v>
      </c>
      <c r="L8" s="96" t="s">
        <v>44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9" x14ac:dyDescent="0.25">
      <c r="A9" s="247"/>
      <c r="B9" s="40" t="s">
        <v>68</v>
      </c>
      <c r="C9" s="92"/>
      <c r="D9" s="93"/>
      <c r="E9" s="109">
        <v>0.4</v>
      </c>
      <c r="F9" s="94">
        <f>COUNTIF(I9:Z9,"=X")*E9</f>
        <v>1.2000000000000002</v>
      </c>
      <c r="G9" s="94">
        <f>COUNTIF(J9:AA9,"=X")*E9*$AE$5</f>
        <v>172.00000000000003</v>
      </c>
      <c r="H9" s="95">
        <f>G9*D9</f>
        <v>0</v>
      </c>
      <c r="I9" s="41"/>
      <c r="J9" s="96" t="s">
        <v>44</v>
      </c>
      <c r="K9" s="96" t="s">
        <v>44</v>
      </c>
      <c r="L9" s="96" t="s">
        <v>44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9" x14ac:dyDescent="0.25">
      <c r="A10" s="247"/>
      <c r="B10" s="40"/>
      <c r="C10" s="92"/>
      <c r="D10" s="93"/>
      <c r="E10" s="109">
        <v>0.4</v>
      </c>
      <c r="F10" s="94">
        <f>COUNTIF(I10:Z10,"=X")*E10</f>
        <v>1.2000000000000002</v>
      </c>
      <c r="G10" s="94">
        <f>COUNTIF(J10:AA10,"=X")*E10*$AE$5</f>
        <v>172.00000000000003</v>
      </c>
      <c r="H10" s="95">
        <f>G10*D10</f>
        <v>0</v>
      </c>
      <c r="I10" s="43"/>
      <c r="J10" s="96" t="s">
        <v>44</v>
      </c>
      <c r="K10" s="96" t="s">
        <v>44</v>
      </c>
      <c r="L10" s="96" t="s">
        <v>44</v>
      </c>
      <c r="M10" s="42"/>
      <c r="N10" s="42"/>
      <c r="O10" s="42"/>
      <c r="P10" s="42"/>
      <c r="Q10" s="42"/>
      <c r="R10" s="97"/>
      <c r="S10" s="42"/>
      <c r="T10" s="42"/>
      <c r="U10" s="42"/>
      <c r="V10" s="42"/>
      <c r="W10" s="42"/>
      <c r="X10" s="42"/>
      <c r="Y10" s="42"/>
      <c r="Z10" s="42"/>
      <c r="AA10" s="42"/>
    </row>
    <row r="11" spans="1:39" ht="15.75" thickBot="1" x14ac:dyDescent="0.3">
      <c r="A11" s="247"/>
      <c r="B11" s="98" t="s">
        <v>0</v>
      </c>
      <c r="C11" s="92"/>
      <c r="D11" s="99"/>
      <c r="E11" s="100"/>
      <c r="F11" s="101">
        <f>SUM(F8:F10)</f>
        <v>3.45</v>
      </c>
      <c r="G11" s="101">
        <f t="shared" ref="G11:H11" si="0">SUM(G8:G10)</f>
        <v>494.5</v>
      </c>
      <c r="H11" s="101">
        <f t="shared" si="0"/>
        <v>11287.499999999998</v>
      </c>
      <c r="I11" s="4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9" ht="15.6" customHeight="1" x14ac:dyDescent="0.25">
      <c r="A12" s="248"/>
      <c r="B12" s="193" t="s">
        <v>92</v>
      </c>
      <c r="C12" s="102"/>
      <c r="D12" s="102"/>
      <c r="E12" s="102"/>
      <c r="F12" s="89"/>
      <c r="G12" s="90"/>
      <c r="H12" s="91"/>
      <c r="I12" s="46"/>
      <c r="J12" s="39"/>
      <c r="K12" s="39"/>
      <c r="L12" s="39"/>
      <c r="M12" s="103"/>
      <c r="N12" s="103"/>
      <c r="O12" s="10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39" x14ac:dyDescent="0.25">
      <c r="A13" s="248"/>
      <c r="B13" s="104" t="s">
        <v>67</v>
      </c>
      <c r="C13" s="92"/>
      <c r="D13" s="93">
        <v>27</v>
      </c>
      <c r="E13" s="110">
        <v>0.35</v>
      </c>
      <c r="F13" s="94">
        <f>COUNTIF(I13:Z13,"=X")*E13</f>
        <v>1.0499999999999998</v>
      </c>
      <c r="G13" s="94">
        <f>COUNTIF(J13:AA13,"=X")*E13*$AE$5</f>
        <v>150.49999999999997</v>
      </c>
      <c r="H13" s="95">
        <f>G13*D13</f>
        <v>4063.4999999999991</v>
      </c>
      <c r="I13" s="47"/>
      <c r="J13" s="41"/>
      <c r="K13" s="41"/>
      <c r="L13" s="41"/>
      <c r="M13" s="96" t="s">
        <v>44</v>
      </c>
      <c r="N13" s="96" t="s">
        <v>44</v>
      </c>
      <c r="O13" s="96" t="s">
        <v>44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39" x14ac:dyDescent="0.25">
      <c r="A14" s="248"/>
      <c r="B14" s="104" t="s">
        <v>68</v>
      </c>
      <c r="C14" s="92"/>
      <c r="D14" s="93"/>
      <c r="E14" s="110">
        <v>0.3</v>
      </c>
      <c r="F14" s="94">
        <f>COUNTIF(I14:Z14,"=X")*E14</f>
        <v>0.89999999999999991</v>
      </c>
      <c r="G14" s="94">
        <f>COUNTIF(J14:AA14,"=X")*E14*$AE$5</f>
        <v>129</v>
      </c>
      <c r="H14" s="95">
        <f>G14*D14</f>
        <v>0</v>
      </c>
      <c r="I14" s="47"/>
      <c r="J14" s="41"/>
      <c r="K14" s="41"/>
      <c r="L14" s="41"/>
      <c r="M14" s="96" t="s">
        <v>44</v>
      </c>
      <c r="N14" s="96" t="s">
        <v>44</v>
      </c>
      <c r="O14" s="96" t="s">
        <v>44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39" x14ac:dyDescent="0.25">
      <c r="A15" s="248"/>
      <c r="B15" s="104"/>
      <c r="C15" s="92"/>
      <c r="D15" s="93"/>
      <c r="E15" s="110">
        <v>0.35</v>
      </c>
      <c r="F15" s="94">
        <f>COUNTIF(I15:Z15,"=X")*E15</f>
        <v>1.0499999999999998</v>
      </c>
      <c r="G15" s="94">
        <f>COUNTIF(J15:AA15,"=X")*E15*$AE$5</f>
        <v>150.49999999999997</v>
      </c>
      <c r="H15" s="95">
        <f>G15*D15</f>
        <v>0</v>
      </c>
      <c r="I15" s="47"/>
      <c r="J15" s="41"/>
      <c r="K15" s="41"/>
      <c r="L15" s="41"/>
      <c r="M15" s="96" t="s">
        <v>44</v>
      </c>
      <c r="N15" s="96" t="s">
        <v>44</v>
      </c>
      <c r="O15" s="96" t="s">
        <v>44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39" ht="15.75" thickBot="1" x14ac:dyDescent="0.3">
      <c r="A16" s="248"/>
      <c r="B16" s="98" t="s">
        <v>0</v>
      </c>
      <c r="C16" s="92"/>
      <c r="D16" s="99"/>
      <c r="E16" s="105"/>
      <c r="F16" s="101">
        <f>SUM(F13:F15)</f>
        <v>2.9999999999999996</v>
      </c>
      <c r="G16" s="101">
        <f t="shared" ref="G16:H16" si="1">SUM(G13:G15)</f>
        <v>430</v>
      </c>
      <c r="H16" s="101">
        <f t="shared" si="1"/>
        <v>4063.4999999999991</v>
      </c>
      <c r="I16" s="47"/>
      <c r="J16" s="41"/>
      <c r="K16" s="41"/>
      <c r="L16" s="41"/>
      <c r="M16" s="42"/>
      <c r="N16" s="42"/>
      <c r="O16" s="4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5.75" x14ac:dyDescent="0.25">
      <c r="A17" s="248"/>
      <c r="B17" s="193" t="s">
        <v>93</v>
      </c>
      <c r="C17" s="88"/>
      <c r="D17" s="88"/>
      <c r="E17" s="88"/>
      <c r="F17" s="89"/>
      <c r="G17" s="90"/>
      <c r="H17" s="91"/>
      <c r="I17" s="106"/>
      <c r="J17" s="39"/>
      <c r="K17" s="39"/>
      <c r="L17" s="39"/>
      <c r="M17" s="39"/>
      <c r="N17" s="39"/>
      <c r="O17" s="39"/>
      <c r="P17" s="103"/>
      <c r="Q17" s="103"/>
      <c r="R17" s="103"/>
      <c r="S17" s="122"/>
      <c r="T17" s="122"/>
      <c r="U17" s="122"/>
      <c r="V17" s="122"/>
      <c r="W17" s="122"/>
      <c r="X17" s="122"/>
      <c r="Y17" s="122"/>
      <c r="Z17" s="39"/>
      <c r="AA17" s="39"/>
    </row>
    <row r="18" spans="1:27" x14ac:dyDescent="0.25">
      <c r="A18" s="248"/>
      <c r="B18" s="40" t="s">
        <v>67</v>
      </c>
      <c r="C18" s="92"/>
      <c r="D18" s="93">
        <v>43</v>
      </c>
      <c r="E18" s="111">
        <v>0.2</v>
      </c>
      <c r="F18" s="94">
        <f>COUNTIF(J18:AA18,"=X")*E18</f>
        <v>0.60000000000000009</v>
      </c>
      <c r="G18" s="94">
        <f>COUNTIF(J18:AA18,"=X")*E18*$AE$5</f>
        <v>86.000000000000014</v>
      </c>
      <c r="H18" s="95">
        <f>G18*D18</f>
        <v>3698.0000000000005</v>
      </c>
      <c r="I18" s="47"/>
      <c r="J18" s="41"/>
      <c r="K18" s="41"/>
      <c r="L18" s="41"/>
      <c r="M18" s="41"/>
      <c r="N18" s="41"/>
      <c r="O18" s="41"/>
      <c r="P18" s="96" t="s">
        <v>44</v>
      </c>
      <c r="Q18" s="96" t="s">
        <v>44</v>
      </c>
      <c r="R18" s="96" t="s">
        <v>44</v>
      </c>
      <c r="S18" s="121"/>
      <c r="T18" s="121"/>
      <c r="U18" s="121"/>
      <c r="V18" s="121"/>
      <c r="W18" s="121"/>
      <c r="X18" s="121"/>
      <c r="Y18" s="121"/>
      <c r="Z18" s="41"/>
    </row>
    <row r="19" spans="1:27" x14ac:dyDescent="0.25">
      <c r="A19" s="248"/>
      <c r="B19" s="40" t="s">
        <v>68</v>
      </c>
      <c r="C19" s="92"/>
      <c r="D19" s="93"/>
      <c r="E19" s="111">
        <v>0.2</v>
      </c>
      <c r="F19" s="94">
        <f>COUNTIF(J19:AA19,"=X")*E19</f>
        <v>0.60000000000000009</v>
      </c>
      <c r="G19" s="94">
        <f>COUNTIF(J19:AA19,"=X")*E19*$AE$5</f>
        <v>86.000000000000014</v>
      </c>
      <c r="H19" s="95">
        <f>G19*D19</f>
        <v>0</v>
      </c>
      <c r="I19" s="47"/>
      <c r="J19" s="41"/>
      <c r="K19" s="41"/>
      <c r="L19" s="41"/>
      <c r="M19" s="41"/>
      <c r="N19" s="41"/>
      <c r="O19" s="41"/>
      <c r="P19" s="96" t="s">
        <v>44</v>
      </c>
      <c r="Q19" s="96" t="s">
        <v>44</v>
      </c>
      <c r="R19" s="96" t="s">
        <v>44</v>
      </c>
      <c r="S19" s="121"/>
      <c r="T19" s="121"/>
      <c r="U19" s="121"/>
      <c r="V19" s="121"/>
      <c r="W19" s="121"/>
      <c r="X19" s="121"/>
      <c r="Y19" s="121"/>
      <c r="Z19" s="41"/>
    </row>
    <row r="20" spans="1:27" x14ac:dyDescent="0.25">
      <c r="A20" s="248"/>
      <c r="B20" s="107"/>
      <c r="C20" s="92"/>
      <c r="D20" s="93"/>
      <c r="E20" s="111">
        <v>0.2</v>
      </c>
      <c r="F20" s="94">
        <f>COUNTIF(J20:AA20,"=X")*E20</f>
        <v>0.60000000000000009</v>
      </c>
      <c r="G20" s="94">
        <f>COUNTIF(J20:AA20,"=X")*E20*$AE$5</f>
        <v>86.000000000000014</v>
      </c>
      <c r="H20" s="95">
        <f>G20*D20</f>
        <v>0</v>
      </c>
      <c r="I20" s="47"/>
      <c r="J20" s="41"/>
      <c r="K20" s="41"/>
      <c r="L20" s="41"/>
      <c r="M20" s="41"/>
      <c r="N20" s="41"/>
      <c r="O20" s="41"/>
      <c r="P20" s="96" t="s">
        <v>44</v>
      </c>
      <c r="Q20" s="96" t="s">
        <v>44</v>
      </c>
      <c r="R20" s="96" t="s">
        <v>44</v>
      </c>
      <c r="S20" s="121"/>
      <c r="T20" s="121"/>
      <c r="U20" s="121"/>
      <c r="V20" s="121"/>
      <c r="W20" s="121"/>
      <c r="X20" s="121"/>
      <c r="Y20" s="121"/>
      <c r="Z20" s="41"/>
    </row>
    <row r="21" spans="1:27" ht="15.75" thickBot="1" x14ac:dyDescent="0.3">
      <c r="A21" s="248"/>
      <c r="B21" s="123" t="s">
        <v>0</v>
      </c>
      <c r="C21" s="108"/>
      <c r="D21" s="124"/>
      <c r="E21" s="125"/>
      <c r="F21" s="126">
        <f>SUM(F18:F20)</f>
        <v>1.8000000000000003</v>
      </c>
      <c r="G21" s="126">
        <f t="shared" ref="G21:H21" si="2">SUM(G18:G20)</f>
        <v>258.00000000000006</v>
      </c>
      <c r="H21" s="126">
        <f t="shared" si="2"/>
        <v>3698.0000000000005</v>
      </c>
      <c r="I21" s="44"/>
      <c r="J21" s="48"/>
      <c r="K21" s="48"/>
      <c r="L21" s="48"/>
      <c r="M21" s="48"/>
      <c r="N21" s="48"/>
      <c r="O21" s="48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8"/>
      <c r="AA21" s="49"/>
    </row>
    <row r="25" spans="1:27" ht="23.25" x14ac:dyDescent="0.35">
      <c r="B25" s="32"/>
      <c r="C25" s="70"/>
      <c r="D25" s="70"/>
      <c r="E25" s="70"/>
      <c r="F25" s="71" t="s">
        <v>47</v>
      </c>
      <c r="G25" s="71" t="s">
        <v>48</v>
      </c>
      <c r="H25" s="71" t="s">
        <v>49</v>
      </c>
      <c r="I25" s="32"/>
      <c r="J25" s="242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</row>
    <row r="26" spans="1:27" ht="15.75" thickBot="1" x14ac:dyDescent="0.3">
      <c r="C26" s="71"/>
      <c r="D26" s="71"/>
      <c r="E26" s="71"/>
      <c r="F26" s="77">
        <f>F34+F39+F44</f>
        <v>8.25</v>
      </c>
      <c r="G26" s="77">
        <f>G34+G39+G44</f>
        <v>1182.5</v>
      </c>
      <c r="H26" s="78">
        <f>H34+H39+H44</f>
        <v>19048.999999999996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7" ht="15.75" thickBot="1" x14ac:dyDescent="0.3">
      <c r="B27" s="244" t="str">
        <f>'Sinottico costi'!A47</f>
        <v>Co-Proponente 1 (specificare)</v>
      </c>
      <c r="C27" s="70"/>
      <c r="D27" s="70"/>
      <c r="E27" s="70"/>
      <c r="F27" s="82"/>
      <c r="G27" s="82"/>
      <c r="H27" s="83"/>
      <c r="I27" s="32"/>
      <c r="J27" s="235" t="s">
        <v>28</v>
      </c>
      <c r="K27" s="236"/>
      <c r="L27" s="236"/>
      <c r="M27" s="236" t="s">
        <v>29</v>
      </c>
      <c r="N27" s="236"/>
      <c r="O27" s="236"/>
      <c r="P27" s="236" t="s">
        <v>30</v>
      </c>
      <c r="Q27" s="236"/>
      <c r="R27" s="236"/>
      <c r="S27" s="236" t="s">
        <v>31</v>
      </c>
      <c r="T27" s="236"/>
      <c r="U27" s="245"/>
      <c r="V27" s="235" t="s">
        <v>28</v>
      </c>
      <c r="W27" s="236"/>
      <c r="X27" s="236"/>
      <c r="Y27" s="236" t="s">
        <v>29</v>
      </c>
      <c r="Z27" s="236"/>
      <c r="AA27" s="236"/>
    </row>
    <row r="28" spans="1:27" ht="15.75" thickBot="1" x14ac:dyDescent="0.3">
      <c r="B28" s="244"/>
      <c r="C28" s="70"/>
      <c r="D28" s="70"/>
      <c r="E28" s="70"/>
      <c r="F28" s="84"/>
      <c r="G28" s="70"/>
      <c r="H28" s="85"/>
      <c r="I28" s="32"/>
      <c r="J28" s="237">
        <v>2021</v>
      </c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9"/>
      <c r="V28" s="240">
        <v>2022</v>
      </c>
      <c r="W28" s="241"/>
      <c r="X28" s="241"/>
      <c r="Y28" s="241"/>
      <c r="Z28" s="241"/>
      <c r="AA28" s="241"/>
    </row>
    <row r="29" spans="1:27" ht="45.75" thickBot="1" x14ac:dyDescent="0.35">
      <c r="B29" s="127" t="s">
        <v>70</v>
      </c>
      <c r="C29" s="71"/>
      <c r="D29" s="86" t="s">
        <v>61</v>
      </c>
      <c r="E29" s="87" t="s">
        <v>62</v>
      </c>
      <c r="F29" s="87" t="s">
        <v>63</v>
      </c>
      <c r="G29" s="87" t="s">
        <v>64</v>
      </c>
      <c r="H29" s="87" t="s">
        <v>65</v>
      </c>
      <c r="I29" s="32"/>
      <c r="J29" s="33" t="s">
        <v>32</v>
      </c>
      <c r="K29" s="34" t="s">
        <v>33</v>
      </c>
      <c r="L29" s="34" t="s">
        <v>34</v>
      </c>
      <c r="M29" s="34" t="s">
        <v>35</v>
      </c>
      <c r="N29" s="34" t="s">
        <v>36</v>
      </c>
      <c r="O29" s="34" t="s">
        <v>37</v>
      </c>
      <c r="P29" s="34" t="s">
        <v>38</v>
      </c>
      <c r="Q29" s="34" t="s">
        <v>39</v>
      </c>
      <c r="R29" s="34" t="s">
        <v>40</v>
      </c>
      <c r="S29" s="34" t="s">
        <v>41</v>
      </c>
      <c r="T29" s="34" t="s">
        <v>42</v>
      </c>
      <c r="U29" s="35" t="s">
        <v>43</v>
      </c>
      <c r="V29" s="33" t="s">
        <v>32</v>
      </c>
      <c r="W29" s="34" t="s">
        <v>33</v>
      </c>
      <c r="X29" s="34" t="s">
        <v>34</v>
      </c>
      <c r="Y29" s="34" t="s">
        <v>35</v>
      </c>
      <c r="Z29" s="34" t="s">
        <v>36</v>
      </c>
      <c r="AA29" s="34" t="s">
        <v>37</v>
      </c>
    </row>
    <row r="30" spans="1:27" ht="15.75" x14ac:dyDescent="0.25">
      <c r="B30" s="198" t="str">
        <f>$B$7</f>
        <v>WP1R titolo</v>
      </c>
      <c r="C30" s="88"/>
      <c r="D30" s="88"/>
      <c r="E30" s="88"/>
      <c r="F30" s="89"/>
      <c r="G30" s="90"/>
      <c r="H30" s="91"/>
      <c r="I30" s="37"/>
      <c r="J30" s="38"/>
      <c r="K30" s="38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5">
      <c r="B31" s="130" t="s">
        <v>67</v>
      </c>
      <c r="C31" s="92"/>
      <c r="D31" s="93">
        <v>75</v>
      </c>
      <c r="E31" s="109">
        <v>0.35</v>
      </c>
      <c r="F31" s="94">
        <f>COUNTIF(I31:Z31,"=X")*E31</f>
        <v>1.0499999999999998</v>
      </c>
      <c r="G31" s="94">
        <f>COUNTIF(J31:AA31,"=X")*E31*$AE$5</f>
        <v>150.49999999999997</v>
      </c>
      <c r="H31" s="95">
        <f>G31*D31</f>
        <v>11287.499999999998</v>
      </c>
      <c r="I31" s="41"/>
      <c r="J31" s="96" t="s">
        <v>44</v>
      </c>
      <c r="K31" s="96" t="s">
        <v>44</v>
      </c>
      <c r="L31" s="96" t="s">
        <v>44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B32" s="130" t="s">
        <v>68</v>
      </c>
      <c r="C32" s="92"/>
      <c r="D32" s="93"/>
      <c r="E32" s="109">
        <v>0.4</v>
      </c>
      <c r="F32" s="94">
        <f>COUNTIF(I32:Z32,"=X")*E32</f>
        <v>1.2000000000000002</v>
      </c>
      <c r="G32" s="94">
        <f>COUNTIF(J32:AA32,"=X")*E32*$AE$5</f>
        <v>172.00000000000003</v>
      </c>
      <c r="H32" s="95">
        <f>G32*D32</f>
        <v>0</v>
      </c>
      <c r="I32" s="41"/>
      <c r="J32" s="96" t="s">
        <v>44</v>
      </c>
      <c r="K32" s="96" t="s">
        <v>44</v>
      </c>
      <c r="L32" s="96" t="s">
        <v>44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2:27" x14ac:dyDescent="0.25">
      <c r="B33" s="130"/>
      <c r="C33" s="92"/>
      <c r="D33" s="93"/>
      <c r="E33" s="109">
        <v>0.4</v>
      </c>
      <c r="F33" s="94">
        <f>COUNTIF(I33:Z33,"=X")*E33</f>
        <v>1.2000000000000002</v>
      </c>
      <c r="G33" s="94">
        <f>COUNTIF(J33:AA33,"=X")*E33*$AE$5</f>
        <v>172.00000000000003</v>
      </c>
      <c r="H33" s="95">
        <f>G33*D33</f>
        <v>0</v>
      </c>
      <c r="I33" s="43"/>
      <c r="J33" s="96" t="s">
        <v>44</v>
      </c>
      <c r="K33" s="96" t="s">
        <v>44</v>
      </c>
      <c r="L33" s="96" t="s">
        <v>44</v>
      </c>
      <c r="M33" s="42"/>
      <c r="N33" s="42"/>
      <c r="O33" s="42"/>
      <c r="P33" s="42"/>
      <c r="Q33" s="42"/>
      <c r="R33" s="97"/>
      <c r="S33" s="42"/>
      <c r="T33" s="42"/>
      <c r="U33" s="42"/>
      <c r="V33" s="42"/>
      <c r="W33" s="42"/>
      <c r="X33" s="42"/>
      <c r="Y33" s="42"/>
      <c r="Z33" s="42"/>
      <c r="AA33" s="42"/>
    </row>
    <row r="34" spans="2:27" ht="15.75" thickBot="1" x14ac:dyDescent="0.3">
      <c r="B34" s="131" t="s">
        <v>0</v>
      </c>
      <c r="C34" s="92"/>
      <c r="D34" s="99"/>
      <c r="E34" s="100"/>
      <c r="F34" s="101">
        <f>SUM(F31:F33)</f>
        <v>3.45</v>
      </c>
      <c r="G34" s="101">
        <f t="shared" ref="G34:H34" si="3">SUM(G31:G33)</f>
        <v>494.5</v>
      </c>
      <c r="H34" s="101">
        <f t="shared" si="3"/>
        <v>11287.499999999998</v>
      </c>
      <c r="I34" s="4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2:27" ht="15.75" x14ac:dyDescent="0.25">
      <c r="B35" s="198" t="str">
        <f>$B$12</f>
        <v>WP2R titolo</v>
      </c>
      <c r="C35" s="102"/>
      <c r="D35" s="102"/>
      <c r="E35" s="102"/>
      <c r="F35" s="89"/>
      <c r="G35" s="90"/>
      <c r="H35" s="91"/>
      <c r="I35" s="46"/>
      <c r="J35" s="39"/>
      <c r="K35" s="39"/>
      <c r="L35" s="39"/>
      <c r="M35" s="103"/>
      <c r="N35" s="103"/>
      <c r="O35" s="10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2:27" x14ac:dyDescent="0.25">
      <c r="B36" s="132" t="s">
        <v>67</v>
      </c>
      <c r="C36" s="92"/>
      <c r="D36" s="93">
        <v>27</v>
      </c>
      <c r="E36" s="110">
        <v>0.35</v>
      </c>
      <c r="F36" s="94">
        <f>COUNTIF(I36:Z36,"=X")*E36</f>
        <v>1.0499999999999998</v>
      </c>
      <c r="G36" s="94">
        <f>COUNTIF(J36:AA36,"=X")*E36*$AE$5</f>
        <v>150.49999999999997</v>
      </c>
      <c r="H36" s="95">
        <f>G36*D36</f>
        <v>4063.4999999999991</v>
      </c>
      <c r="I36" s="47"/>
      <c r="J36" s="41"/>
      <c r="K36" s="41"/>
      <c r="L36" s="41"/>
      <c r="M36" s="96" t="s">
        <v>44</v>
      </c>
      <c r="N36" s="96" t="s">
        <v>44</v>
      </c>
      <c r="O36" s="96" t="s">
        <v>44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2:27" x14ac:dyDescent="0.25">
      <c r="B37" s="132" t="s">
        <v>68</v>
      </c>
      <c r="C37" s="92"/>
      <c r="D37" s="93"/>
      <c r="E37" s="110">
        <v>0.3</v>
      </c>
      <c r="F37" s="94">
        <f>COUNTIF(I37:Z37,"=X")*E37</f>
        <v>0.89999999999999991</v>
      </c>
      <c r="G37" s="94">
        <f>COUNTIF(J37:AA37,"=X")*E37*$AE$5</f>
        <v>129</v>
      </c>
      <c r="H37" s="95">
        <f>G37*D37</f>
        <v>0</v>
      </c>
      <c r="I37" s="47"/>
      <c r="J37" s="41"/>
      <c r="K37" s="41"/>
      <c r="L37" s="41"/>
      <c r="M37" s="96" t="s">
        <v>44</v>
      </c>
      <c r="N37" s="96" t="s">
        <v>44</v>
      </c>
      <c r="O37" s="96" t="s">
        <v>44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x14ac:dyDescent="0.25">
      <c r="B38" s="132"/>
      <c r="C38" s="92"/>
      <c r="D38" s="93"/>
      <c r="E38" s="110">
        <v>0.35</v>
      </c>
      <c r="F38" s="94">
        <f>COUNTIF(I38:Z38,"=X")*E38</f>
        <v>1.0499999999999998</v>
      </c>
      <c r="G38" s="94">
        <f>COUNTIF(J38:AA38,"=X")*E38*$AE$5</f>
        <v>150.49999999999997</v>
      </c>
      <c r="H38" s="95">
        <f>G38*D38</f>
        <v>0</v>
      </c>
      <c r="I38" s="47"/>
      <c r="J38" s="41"/>
      <c r="K38" s="41"/>
      <c r="L38" s="41"/>
      <c r="M38" s="96" t="s">
        <v>44</v>
      </c>
      <c r="N38" s="96" t="s">
        <v>44</v>
      </c>
      <c r="O38" s="96" t="s">
        <v>44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15.75" thickBot="1" x14ac:dyDescent="0.3">
      <c r="B39" s="131" t="s">
        <v>0</v>
      </c>
      <c r="C39" s="92"/>
      <c r="D39" s="99"/>
      <c r="E39" s="105"/>
      <c r="F39" s="101">
        <f>SUM(F36:F38)</f>
        <v>2.9999999999999996</v>
      </c>
      <c r="G39" s="101">
        <f t="shared" ref="G39:H39" si="4">SUM(G36:G38)</f>
        <v>430</v>
      </c>
      <c r="H39" s="101">
        <f t="shared" si="4"/>
        <v>4063.4999999999991</v>
      </c>
      <c r="I39" s="47"/>
      <c r="J39" s="41"/>
      <c r="K39" s="41"/>
      <c r="L39" s="41"/>
      <c r="M39" s="42"/>
      <c r="N39" s="42"/>
      <c r="O39" s="4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ht="15.75" x14ac:dyDescent="0.25">
      <c r="B40" s="198" t="str">
        <f>$B$17</f>
        <v>WP3R titolo</v>
      </c>
      <c r="C40" s="88"/>
      <c r="D40" s="88"/>
      <c r="E40" s="88"/>
      <c r="F40" s="89"/>
      <c r="G40" s="90"/>
      <c r="H40" s="91"/>
      <c r="I40" s="106"/>
      <c r="J40" s="39"/>
      <c r="K40" s="39"/>
      <c r="L40" s="39"/>
      <c r="M40" s="39"/>
      <c r="N40" s="39"/>
      <c r="O40" s="39"/>
      <c r="P40" s="103"/>
      <c r="Q40" s="103"/>
      <c r="R40" s="103"/>
      <c r="S40" s="122"/>
      <c r="T40" s="122"/>
      <c r="U40" s="122"/>
      <c r="V40" s="122"/>
      <c r="W40" s="122"/>
      <c r="X40" s="122"/>
      <c r="Y40" s="122"/>
      <c r="Z40" s="39"/>
      <c r="AA40" s="39"/>
    </row>
    <row r="41" spans="2:27" x14ac:dyDescent="0.25">
      <c r="B41" s="130" t="s">
        <v>67</v>
      </c>
      <c r="C41" s="92"/>
      <c r="D41" s="93">
        <v>43</v>
      </c>
      <c r="E41" s="111">
        <v>0.2</v>
      </c>
      <c r="F41" s="94">
        <f>COUNTIF(J41:AA41,"=X")*E41</f>
        <v>0.60000000000000009</v>
      </c>
      <c r="G41" s="94">
        <f>COUNTIF(J41:AA41,"=X")*E41*$AE$5</f>
        <v>86.000000000000014</v>
      </c>
      <c r="H41" s="95">
        <f>G41*D41</f>
        <v>3698.0000000000005</v>
      </c>
      <c r="I41" s="47"/>
      <c r="J41" s="41"/>
      <c r="K41" s="41"/>
      <c r="L41" s="41"/>
      <c r="M41" s="41"/>
      <c r="N41" s="41"/>
      <c r="O41" s="41"/>
      <c r="P41" s="96" t="s">
        <v>44</v>
      </c>
      <c r="Q41" s="96" t="s">
        <v>44</v>
      </c>
      <c r="R41" s="96" t="s">
        <v>44</v>
      </c>
      <c r="S41" s="121"/>
      <c r="T41" s="121"/>
      <c r="U41" s="121"/>
      <c r="V41" s="121"/>
      <c r="W41" s="121"/>
      <c r="X41" s="121"/>
      <c r="Y41" s="121"/>
      <c r="Z41" s="41"/>
    </row>
    <row r="42" spans="2:27" x14ac:dyDescent="0.25">
      <c r="B42" s="130" t="s">
        <v>68</v>
      </c>
      <c r="C42" s="92"/>
      <c r="D42" s="93"/>
      <c r="E42" s="111">
        <v>0.2</v>
      </c>
      <c r="F42" s="94">
        <f>COUNTIF(J42:AA42,"=X")*E42</f>
        <v>0.60000000000000009</v>
      </c>
      <c r="G42" s="94">
        <f>COUNTIF(J42:AA42,"=X")*E42*$AE$5</f>
        <v>86.000000000000014</v>
      </c>
      <c r="H42" s="95">
        <f>G42*D42</f>
        <v>0</v>
      </c>
      <c r="I42" s="47"/>
      <c r="J42" s="41"/>
      <c r="K42" s="41"/>
      <c r="L42" s="41"/>
      <c r="M42" s="41"/>
      <c r="N42" s="41"/>
      <c r="O42" s="41"/>
      <c r="P42" s="96" t="s">
        <v>44</v>
      </c>
      <c r="Q42" s="96" t="s">
        <v>44</v>
      </c>
      <c r="R42" s="96" t="s">
        <v>44</v>
      </c>
      <c r="S42" s="121"/>
      <c r="T42" s="121"/>
      <c r="U42" s="121"/>
      <c r="V42" s="121"/>
      <c r="W42" s="121"/>
      <c r="X42" s="121"/>
      <c r="Y42" s="121"/>
      <c r="Z42" s="41"/>
    </row>
    <row r="43" spans="2:27" x14ac:dyDescent="0.25">
      <c r="B43" s="133"/>
      <c r="C43" s="92"/>
      <c r="D43" s="93"/>
      <c r="E43" s="111">
        <v>0.2</v>
      </c>
      <c r="F43" s="94">
        <f>COUNTIF(J43:AA43,"=X")*E43</f>
        <v>0.60000000000000009</v>
      </c>
      <c r="G43" s="94">
        <f>COUNTIF(J43:AA43,"=X")*E43*$AE$5</f>
        <v>86.000000000000014</v>
      </c>
      <c r="H43" s="95">
        <f>G43*D43</f>
        <v>0</v>
      </c>
      <c r="I43" s="47"/>
      <c r="J43" s="41"/>
      <c r="K43" s="41"/>
      <c r="L43" s="41"/>
      <c r="M43" s="41"/>
      <c r="N43" s="41"/>
      <c r="O43" s="41"/>
      <c r="P43" s="96" t="s">
        <v>44</v>
      </c>
      <c r="Q43" s="96" t="s">
        <v>44</v>
      </c>
      <c r="R43" s="96" t="s">
        <v>44</v>
      </c>
      <c r="S43" s="121"/>
      <c r="T43" s="121"/>
      <c r="U43" s="121"/>
      <c r="V43" s="121"/>
      <c r="W43" s="121"/>
      <c r="X43" s="121"/>
      <c r="Y43" s="121"/>
      <c r="Z43" s="41"/>
    </row>
    <row r="44" spans="2:27" ht="15.75" thickBot="1" x14ac:dyDescent="0.3">
      <c r="B44" s="123" t="s">
        <v>0</v>
      </c>
      <c r="C44" s="108"/>
      <c r="D44" s="124"/>
      <c r="E44" s="125"/>
      <c r="F44" s="126">
        <f>SUM(F41:F43)</f>
        <v>1.8000000000000003</v>
      </c>
      <c r="G44" s="126">
        <f t="shared" ref="G44:H44" si="5">SUM(G41:G43)</f>
        <v>258.00000000000006</v>
      </c>
      <c r="H44" s="126">
        <f t="shared" si="5"/>
        <v>3698.0000000000005</v>
      </c>
      <c r="I44" s="44"/>
      <c r="J44" s="48"/>
      <c r="K44" s="48"/>
      <c r="L44" s="48"/>
      <c r="M44" s="48"/>
      <c r="N44" s="48"/>
      <c r="O44" s="48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8"/>
      <c r="AA44" s="49"/>
    </row>
    <row r="47" spans="2:27" ht="23.25" x14ac:dyDescent="0.35">
      <c r="B47" s="32"/>
      <c r="C47" s="70"/>
      <c r="D47" s="70"/>
      <c r="E47" s="70"/>
      <c r="F47" s="71" t="s">
        <v>47</v>
      </c>
      <c r="G47" s="71" t="s">
        <v>48</v>
      </c>
      <c r="H47" s="71" t="s">
        <v>49</v>
      </c>
      <c r="I47" s="32"/>
      <c r="J47" s="242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</row>
    <row r="48" spans="2:27" ht="15.75" thickBot="1" x14ac:dyDescent="0.3">
      <c r="C48" s="71"/>
      <c r="D48" s="71"/>
      <c r="E48" s="71"/>
      <c r="F48" s="77">
        <f>F56+F61+F66</f>
        <v>8.25</v>
      </c>
      <c r="G48" s="77">
        <f>G56+G61+G66</f>
        <v>1182.5</v>
      </c>
      <c r="H48" s="78">
        <f>H56+H61+H66</f>
        <v>19048.999999999996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2:27" ht="15.75" thickBot="1" x14ac:dyDescent="0.3">
      <c r="B49" s="244" t="str">
        <f>'Sinottico costi'!A67</f>
        <v>Co-Proponente 2 (specificare)</v>
      </c>
      <c r="C49" s="70"/>
      <c r="D49" s="70"/>
      <c r="E49" s="70"/>
      <c r="F49" s="82"/>
      <c r="G49" s="82"/>
      <c r="H49" s="83"/>
      <c r="I49" s="32"/>
      <c r="J49" s="235" t="s">
        <v>28</v>
      </c>
      <c r="K49" s="236"/>
      <c r="L49" s="236"/>
      <c r="M49" s="236" t="s">
        <v>29</v>
      </c>
      <c r="N49" s="236"/>
      <c r="O49" s="236"/>
      <c r="P49" s="236" t="s">
        <v>30</v>
      </c>
      <c r="Q49" s="236"/>
      <c r="R49" s="236"/>
      <c r="S49" s="236" t="s">
        <v>31</v>
      </c>
      <c r="T49" s="236"/>
      <c r="U49" s="245"/>
      <c r="V49" s="235" t="s">
        <v>28</v>
      </c>
      <c r="W49" s="236"/>
      <c r="X49" s="236"/>
      <c r="Y49" s="236" t="s">
        <v>29</v>
      </c>
      <c r="Z49" s="236"/>
      <c r="AA49" s="236"/>
    </row>
    <row r="50" spans="2:27" ht="15.75" thickBot="1" x14ac:dyDescent="0.3">
      <c r="B50" s="244"/>
      <c r="C50" s="70"/>
      <c r="D50" s="70"/>
      <c r="E50" s="70"/>
      <c r="F50" s="84"/>
      <c r="G50" s="70"/>
      <c r="H50" s="85"/>
      <c r="I50" s="32"/>
      <c r="J50" s="237">
        <v>2021</v>
      </c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9"/>
      <c r="V50" s="240">
        <v>2022</v>
      </c>
      <c r="W50" s="241"/>
      <c r="X50" s="241"/>
      <c r="Y50" s="241"/>
      <c r="Z50" s="241"/>
      <c r="AA50" s="241"/>
    </row>
    <row r="51" spans="2:27" ht="45.75" thickBot="1" x14ac:dyDescent="0.35">
      <c r="B51" s="127" t="s">
        <v>70</v>
      </c>
      <c r="C51" s="71"/>
      <c r="D51" s="86" t="s">
        <v>61</v>
      </c>
      <c r="E51" s="87" t="s">
        <v>62</v>
      </c>
      <c r="F51" s="87" t="s">
        <v>63</v>
      </c>
      <c r="G51" s="87" t="s">
        <v>64</v>
      </c>
      <c r="H51" s="87" t="s">
        <v>65</v>
      </c>
      <c r="I51" s="32"/>
      <c r="J51" s="33" t="s">
        <v>32</v>
      </c>
      <c r="K51" s="34" t="s">
        <v>33</v>
      </c>
      <c r="L51" s="34" t="s">
        <v>34</v>
      </c>
      <c r="M51" s="34" t="s">
        <v>35</v>
      </c>
      <c r="N51" s="34" t="s">
        <v>36</v>
      </c>
      <c r="O51" s="34" t="s">
        <v>37</v>
      </c>
      <c r="P51" s="34" t="s">
        <v>38</v>
      </c>
      <c r="Q51" s="34" t="s">
        <v>39</v>
      </c>
      <c r="R51" s="34" t="s">
        <v>40</v>
      </c>
      <c r="S51" s="34" t="s">
        <v>41</v>
      </c>
      <c r="T51" s="34" t="s">
        <v>42</v>
      </c>
      <c r="U51" s="35" t="s">
        <v>43</v>
      </c>
      <c r="V51" s="33" t="s">
        <v>32</v>
      </c>
      <c r="W51" s="34" t="s">
        <v>33</v>
      </c>
      <c r="X51" s="34" t="s">
        <v>34</v>
      </c>
      <c r="Y51" s="34" t="s">
        <v>35</v>
      </c>
      <c r="Z51" s="34" t="s">
        <v>36</v>
      </c>
      <c r="AA51" s="34" t="s">
        <v>37</v>
      </c>
    </row>
    <row r="52" spans="2:27" ht="15.75" x14ac:dyDescent="0.25">
      <c r="B52" s="198" t="str">
        <f>$B$7</f>
        <v>WP1R titolo</v>
      </c>
      <c r="C52" s="88"/>
      <c r="D52" s="88"/>
      <c r="E52" s="88"/>
      <c r="F52" s="89"/>
      <c r="G52" s="90"/>
      <c r="H52" s="91"/>
      <c r="I52" s="37"/>
      <c r="J52" s="38"/>
      <c r="K52" s="38"/>
      <c r="L52" s="3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2:27" x14ac:dyDescent="0.25">
      <c r="B53" s="130" t="s">
        <v>67</v>
      </c>
      <c r="C53" s="92"/>
      <c r="D53" s="93">
        <v>75</v>
      </c>
      <c r="E53" s="109">
        <v>0.35</v>
      </c>
      <c r="F53" s="94">
        <f>COUNTIF(I53:Z53,"=X")*E53</f>
        <v>1.0499999999999998</v>
      </c>
      <c r="G53" s="94">
        <f>COUNTIF(J53:AA53,"=X")*E53*$AE$5</f>
        <v>150.49999999999997</v>
      </c>
      <c r="H53" s="95">
        <f>G53*D53</f>
        <v>11287.499999999998</v>
      </c>
      <c r="I53" s="41"/>
      <c r="J53" s="96" t="s">
        <v>44</v>
      </c>
      <c r="K53" s="96" t="s">
        <v>44</v>
      </c>
      <c r="L53" s="96" t="s">
        <v>44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2:27" x14ac:dyDescent="0.25">
      <c r="B54" s="130" t="s">
        <v>68</v>
      </c>
      <c r="C54" s="92"/>
      <c r="D54" s="93"/>
      <c r="E54" s="109">
        <v>0.4</v>
      </c>
      <c r="F54" s="94">
        <f>COUNTIF(I54:Z54,"=X")*E54</f>
        <v>1.2000000000000002</v>
      </c>
      <c r="G54" s="94">
        <f>COUNTIF(J54:AA54,"=X")*E54*$AE$5</f>
        <v>172.00000000000003</v>
      </c>
      <c r="H54" s="95">
        <f>G54*D54</f>
        <v>0</v>
      </c>
      <c r="I54" s="41"/>
      <c r="J54" s="96" t="s">
        <v>44</v>
      </c>
      <c r="K54" s="96" t="s">
        <v>44</v>
      </c>
      <c r="L54" s="96" t="s">
        <v>44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x14ac:dyDescent="0.25">
      <c r="B55" s="130"/>
      <c r="C55" s="92"/>
      <c r="D55" s="93"/>
      <c r="E55" s="109">
        <v>0.4</v>
      </c>
      <c r="F55" s="94">
        <f>COUNTIF(I55:Z55,"=X")*E55</f>
        <v>1.2000000000000002</v>
      </c>
      <c r="G55" s="94">
        <f>COUNTIF(J55:AA55,"=X")*E55*$AE$5</f>
        <v>172.00000000000003</v>
      </c>
      <c r="H55" s="95">
        <f>G55*D55</f>
        <v>0</v>
      </c>
      <c r="I55" s="43"/>
      <c r="J55" s="96" t="s">
        <v>44</v>
      </c>
      <c r="K55" s="96" t="s">
        <v>44</v>
      </c>
      <c r="L55" s="96" t="s">
        <v>44</v>
      </c>
      <c r="M55" s="42"/>
      <c r="N55" s="42"/>
      <c r="O55" s="42"/>
      <c r="P55" s="42"/>
      <c r="Q55" s="42"/>
      <c r="R55" s="97"/>
      <c r="S55" s="42"/>
      <c r="T55" s="42"/>
      <c r="U55" s="42"/>
      <c r="V55" s="42"/>
      <c r="W55" s="42"/>
      <c r="X55" s="42"/>
      <c r="Y55" s="42"/>
      <c r="Z55" s="42"/>
      <c r="AA55" s="42"/>
    </row>
    <row r="56" spans="2:27" ht="15.75" thickBot="1" x14ac:dyDescent="0.3">
      <c r="B56" s="131" t="s">
        <v>0</v>
      </c>
      <c r="C56" s="92"/>
      <c r="D56" s="99"/>
      <c r="E56" s="100"/>
      <c r="F56" s="101">
        <f>SUM(F53:F55)</f>
        <v>3.45</v>
      </c>
      <c r="G56" s="101">
        <f t="shared" ref="G56:H56" si="6">SUM(G53:G55)</f>
        <v>494.5</v>
      </c>
      <c r="H56" s="101">
        <f t="shared" si="6"/>
        <v>11287.499999999998</v>
      </c>
      <c r="I56" s="43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ht="15.75" x14ac:dyDescent="0.25">
      <c r="B57" s="198" t="str">
        <f>$B$12</f>
        <v>WP2R titolo</v>
      </c>
      <c r="C57" s="102"/>
      <c r="D57" s="102"/>
      <c r="E57" s="102"/>
      <c r="F57" s="89"/>
      <c r="G57" s="90"/>
      <c r="H57" s="91"/>
      <c r="I57" s="46"/>
      <c r="J57" s="39"/>
      <c r="K57" s="39"/>
      <c r="L57" s="39"/>
      <c r="M57" s="103"/>
      <c r="N57" s="103"/>
      <c r="O57" s="103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2:27" x14ac:dyDescent="0.25">
      <c r="B58" s="132" t="s">
        <v>67</v>
      </c>
      <c r="C58" s="92"/>
      <c r="D58" s="93">
        <v>27</v>
      </c>
      <c r="E58" s="110">
        <v>0.35</v>
      </c>
      <c r="F58" s="94">
        <f>COUNTIF(I58:Z58,"=X")*E58</f>
        <v>1.0499999999999998</v>
      </c>
      <c r="G58" s="94">
        <f>COUNTIF(J58:AA58,"=X")*E58*$AE$5</f>
        <v>150.49999999999997</v>
      </c>
      <c r="H58" s="95">
        <f>G58*D58</f>
        <v>4063.4999999999991</v>
      </c>
      <c r="I58" s="47"/>
      <c r="J58" s="41"/>
      <c r="K58" s="41"/>
      <c r="L58" s="41"/>
      <c r="M58" s="96" t="s">
        <v>44</v>
      </c>
      <c r="N58" s="96" t="s">
        <v>44</v>
      </c>
      <c r="O58" s="96" t="s">
        <v>44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x14ac:dyDescent="0.25">
      <c r="B59" s="132" t="s">
        <v>68</v>
      </c>
      <c r="C59" s="92"/>
      <c r="D59" s="93"/>
      <c r="E59" s="110">
        <v>0.3</v>
      </c>
      <c r="F59" s="94">
        <f>COUNTIF(I59:Z59,"=X")*E59</f>
        <v>0.89999999999999991</v>
      </c>
      <c r="G59" s="94">
        <f>COUNTIF(J59:AA59,"=X")*E59*$AE$5</f>
        <v>129</v>
      </c>
      <c r="H59" s="95">
        <f>G59*D59</f>
        <v>0</v>
      </c>
      <c r="I59" s="47"/>
      <c r="J59" s="41"/>
      <c r="K59" s="41"/>
      <c r="L59" s="41"/>
      <c r="M59" s="96" t="s">
        <v>44</v>
      </c>
      <c r="N59" s="96" t="s">
        <v>44</v>
      </c>
      <c r="O59" s="96" t="s">
        <v>44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2:27" x14ac:dyDescent="0.25">
      <c r="B60" s="132"/>
      <c r="C60" s="92"/>
      <c r="D60" s="93"/>
      <c r="E60" s="110">
        <v>0.35</v>
      </c>
      <c r="F60" s="94">
        <f>COUNTIF(I60:Z60,"=X")*E60</f>
        <v>1.0499999999999998</v>
      </c>
      <c r="G60" s="94">
        <f>COUNTIF(J60:AA60,"=X")*E60*$AE$5</f>
        <v>150.49999999999997</v>
      </c>
      <c r="H60" s="95">
        <f>G60*D60</f>
        <v>0</v>
      </c>
      <c r="I60" s="47"/>
      <c r="J60" s="41"/>
      <c r="K60" s="41"/>
      <c r="L60" s="41"/>
      <c r="M60" s="96" t="s">
        <v>44</v>
      </c>
      <c r="N60" s="96" t="s">
        <v>44</v>
      </c>
      <c r="O60" s="96" t="s">
        <v>44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ht="15.75" thickBot="1" x14ac:dyDescent="0.3">
      <c r="B61" s="131" t="s">
        <v>0</v>
      </c>
      <c r="C61" s="92"/>
      <c r="D61" s="99"/>
      <c r="E61" s="105"/>
      <c r="F61" s="101">
        <f>SUM(F58:F60)</f>
        <v>2.9999999999999996</v>
      </c>
      <c r="G61" s="101">
        <f t="shared" ref="G61:H61" si="7">SUM(G58:G60)</f>
        <v>430</v>
      </c>
      <c r="H61" s="101">
        <f t="shared" si="7"/>
        <v>4063.4999999999991</v>
      </c>
      <c r="I61" s="47"/>
      <c r="J61" s="41"/>
      <c r="K61" s="41"/>
      <c r="L61" s="41"/>
      <c r="M61" s="42"/>
      <c r="N61" s="42"/>
      <c r="O61" s="4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.75" x14ac:dyDescent="0.25">
      <c r="B62" s="198" t="str">
        <f>$B$17</f>
        <v>WP3R titolo</v>
      </c>
      <c r="C62" s="88"/>
      <c r="D62" s="88"/>
      <c r="E62" s="88"/>
      <c r="F62" s="89"/>
      <c r="G62" s="90"/>
      <c r="H62" s="91"/>
      <c r="I62" s="106"/>
      <c r="J62" s="39"/>
      <c r="K62" s="39"/>
      <c r="L62" s="39"/>
      <c r="M62" s="39"/>
      <c r="N62" s="39"/>
      <c r="O62" s="39"/>
      <c r="P62" s="103"/>
      <c r="Q62" s="103"/>
      <c r="R62" s="103"/>
      <c r="S62" s="122"/>
      <c r="T62" s="122"/>
      <c r="U62" s="122"/>
      <c r="V62" s="122"/>
      <c r="W62" s="122"/>
      <c r="X62" s="122"/>
      <c r="Y62" s="122"/>
      <c r="Z62" s="39"/>
      <c r="AA62" s="39"/>
    </row>
    <row r="63" spans="2:27" x14ac:dyDescent="0.25">
      <c r="B63" s="130" t="s">
        <v>67</v>
      </c>
      <c r="C63" s="92"/>
      <c r="D63" s="93">
        <v>43</v>
      </c>
      <c r="E63" s="111">
        <v>0.2</v>
      </c>
      <c r="F63" s="94">
        <f>COUNTIF(J63:AA63,"=X")*E63</f>
        <v>0.60000000000000009</v>
      </c>
      <c r="G63" s="94">
        <f>COUNTIF(J63:AA63,"=X")*E63*$AE$5</f>
        <v>86.000000000000014</v>
      </c>
      <c r="H63" s="95">
        <f>G63*D63</f>
        <v>3698.0000000000005</v>
      </c>
      <c r="I63" s="47"/>
      <c r="J63" s="41"/>
      <c r="K63" s="41"/>
      <c r="L63" s="41"/>
      <c r="M63" s="41"/>
      <c r="N63" s="41"/>
      <c r="O63" s="41"/>
      <c r="P63" s="96" t="s">
        <v>44</v>
      </c>
      <c r="Q63" s="96" t="s">
        <v>44</v>
      </c>
      <c r="R63" s="96" t="s">
        <v>44</v>
      </c>
      <c r="S63" s="121"/>
      <c r="T63" s="121"/>
      <c r="U63" s="121"/>
      <c r="V63" s="121"/>
      <c r="W63" s="121"/>
      <c r="X63" s="121"/>
      <c r="Y63" s="121"/>
      <c r="Z63" s="41"/>
    </row>
    <row r="64" spans="2:27" x14ac:dyDescent="0.25">
      <c r="B64" s="130" t="s">
        <v>68</v>
      </c>
      <c r="C64" s="92"/>
      <c r="D64" s="93"/>
      <c r="E64" s="111">
        <v>0.2</v>
      </c>
      <c r="F64" s="94">
        <f>COUNTIF(J64:AA64,"=X")*E64</f>
        <v>0.60000000000000009</v>
      </c>
      <c r="G64" s="94">
        <f>COUNTIF(J64:AA64,"=X")*E64*$AE$5</f>
        <v>86.000000000000014</v>
      </c>
      <c r="H64" s="95">
        <f>G64*D64</f>
        <v>0</v>
      </c>
      <c r="I64" s="47"/>
      <c r="J64" s="41"/>
      <c r="K64" s="41"/>
      <c r="L64" s="41"/>
      <c r="M64" s="41"/>
      <c r="N64" s="41"/>
      <c r="O64" s="41"/>
      <c r="P64" s="96" t="s">
        <v>44</v>
      </c>
      <c r="Q64" s="96" t="s">
        <v>44</v>
      </c>
      <c r="R64" s="96" t="s">
        <v>44</v>
      </c>
      <c r="S64" s="121"/>
      <c r="T64" s="121"/>
      <c r="U64" s="121"/>
      <c r="V64" s="121"/>
      <c r="W64" s="121"/>
      <c r="X64" s="121"/>
      <c r="Y64" s="121"/>
      <c r="Z64" s="41"/>
    </row>
    <row r="65" spans="2:27" x14ac:dyDescent="0.25">
      <c r="B65" s="133"/>
      <c r="C65" s="92"/>
      <c r="D65" s="93"/>
      <c r="E65" s="111">
        <v>0.2</v>
      </c>
      <c r="F65" s="94">
        <f>COUNTIF(J65:AA65,"=X")*E65</f>
        <v>0.60000000000000009</v>
      </c>
      <c r="G65" s="94">
        <f>COUNTIF(J65:AA65,"=X")*E65*$AE$5</f>
        <v>86.000000000000014</v>
      </c>
      <c r="H65" s="95">
        <f>G65*D65</f>
        <v>0</v>
      </c>
      <c r="I65" s="47"/>
      <c r="J65" s="41"/>
      <c r="K65" s="41"/>
      <c r="L65" s="41"/>
      <c r="M65" s="41"/>
      <c r="N65" s="41"/>
      <c r="O65" s="41"/>
      <c r="P65" s="96" t="s">
        <v>44</v>
      </c>
      <c r="Q65" s="96" t="s">
        <v>44</v>
      </c>
      <c r="R65" s="96" t="s">
        <v>44</v>
      </c>
      <c r="S65" s="121"/>
      <c r="T65" s="121"/>
      <c r="U65" s="121"/>
      <c r="V65" s="121"/>
      <c r="W65" s="121"/>
      <c r="X65" s="121"/>
      <c r="Y65" s="121"/>
      <c r="Z65" s="41"/>
    </row>
    <row r="66" spans="2:27" ht="15.75" thickBot="1" x14ac:dyDescent="0.3">
      <c r="B66" s="123" t="s">
        <v>0</v>
      </c>
      <c r="C66" s="108"/>
      <c r="D66" s="124"/>
      <c r="E66" s="125"/>
      <c r="F66" s="126">
        <f>SUM(F63:F65)</f>
        <v>1.8000000000000003</v>
      </c>
      <c r="G66" s="126">
        <f t="shared" ref="G66:H66" si="8">SUM(G63:G65)</f>
        <v>258.00000000000006</v>
      </c>
      <c r="H66" s="126">
        <f t="shared" si="8"/>
        <v>3698.0000000000005</v>
      </c>
      <c r="I66" s="44"/>
      <c r="J66" s="48"/>
      <c r="K66" s="48"/>
      <c r="L66" s="48"/>
      <c r="M66" s="48"/>
      <c r="N66" s="48"/>
      <c r="O66" s="48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8"/>
      <c r="AA66" s="49"/>
    </row>
    <row r="69" spans="2:27" ht="23.25" x14ac:dyDescent="0.35">
      <c r="B69" s="32"/>
      <c r="C69" s="70"/>
      <c r="D69" s="70"/>
      <c r="E69" s="70"/>
      <c r="F69" s="71" t="s">
        <v>47</v>
      </c>
      <c r="G69" s="71" t="s">
        <v>48</v>
      </c>
      <c r="H69" s="71" t="s">
        <v>49</v>
      </c>
      <c r="I69" s="32"/>
      <c r="J69" s="242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</row>
    <row r="70" spans="2:27" ht="15.75" thickBot="1" x14ac:dyDescent="0.3">
      <c r="C70" s="71"/>
      <c r="D70" s="71"/>
      <c r="E70" s="71"/>
      <c r="F70" s="77">
        <f>F78+F83+F88</f>
        <v>8.25</v>
      </c>
      <c r="G70" s="77">
        <f>G78+G83+G88</f>
        <v>1182.5</v>
      </c>
      <c r="H70" s="78">
        <f>H78+H83+H88</f>
        <v>19048.999999999996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2:27" ht="15.75" thickBot="1" x14ac:dyDescent="0.3">
      <c r="B71" s="244" t="str">
        <f>'Sinottico costi'!A87</f>
        <v>Co-Proponente 3 (specificare)</v>
      </c>
      <c r="C71" s="70"/>
      <c r="D71" s="70"/>
      <c r="E71" s="70"/>
      <c r="F71" s="82"/>
      <c r="G71" s="82"/>
      <c r="H71" s="83"/>
      <c r="I71" s="32"/>
      <c r="J71" s="235" t="s">
        <v>28</v>
      </c>
      <c r="K71" s="236"/>
      <c r="L71" s="236"/>
      <c r="M71" s="236" t="s">
        <v>29</v>
      </c>
      <c r="N71" s="236"/>
      <c r="O71" s="236"/>
      <c r="P71" s="236" t="s">
        <v>30</v>
      </c>
      <c r="Q71" s="236"/>
      <c r="R71" s="236"/>
      <c r="S71" s="236" t="s">
        <v>31</v>
      </c>
      <c r="T71" s="236"/>
      <c r="U71" s="245"/>
      <c r="V71" s="235" t="s">
        <v>28</v>
      </c>
      <c r="W71" s="236"/>
      <c r="X71" s="236"/>
      <c r="Y71" s="236" t="s">
        <v>29</v>
      </c>
      <c r="Z71" s="236"/>
      <c r="AA71" s="236"/>
    </row>
    <row r="72" spans="2:27" ht="15.75" thickBot="1" x14ac:dyDescent="0.3">
      <c r="B72" s="244"/>
      <c r="C72" s="70"/>
      <c r="D72" s="70"/>
      <c r="E72" s="70"/>
      <c r="F72" s="84"/>
      <c r="G72" s="70"/>
      <c r="H72" s="85"/>
      <c r="I72" s="32"/>
      <c r="J72" s="237">
        <v>2021</v>
      </c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9"/>
      <c r="V72" s="240">
        <v>2022</v>
      </c>
      <c r="W72" s="241"/>
      <c r="X72" s="241"/>
      <c r="Y72" s="241"/>
      <c r="Z72" s="241"/>
      <c r="AA72" s="241"/>
    </row>
    <row r="73" spans="2:27" ht="45.75" thickBot="1" x14ac:dyDescent="0.35">
      <c r="B73" s="127" t="s">
        <v>70</v>
      </c>
      <c r="C73" s="71"/>
      <c r="D73" s="86" t="s">
        <v>61</v>
      </c>
      <c r="E73" s="87" t="s">
        <v>62</v>
      </c>
      <c r="F73" s="87" t="s">
        <v>63</v>
      </c>
      <c r="G73" s="87" t="s">
        <v>64</v>
      </c>
      <c r="H73" s="87" t="s">
        <v>65</v>
      </c>
      <c r="I73" s="32"/>
      <c r="J73" s="33" t="s">
        <v>32</v>
      </c>
      <c r="K73" s="34" t="s">
        <v>33</v>
      </c>
      <c r="L73" s="34" t="s">
        <v>34</v>
      </c>
      <c r="M73" s="34" t="s">
        <v>35</v>
      </c>
      <c r="N73" s="34" t="s">
        <v>36</v>
      </c>
      <c r="O73" s="34" t="s">
        <v>37</v>
      </c>
      <c r="P73" s="34" t="s">
        <v>38</v>
      </c>
      <c r="Q73" s="34" t="s">
        <v>39</v>
      </c>
      <c r="R73" s="34" t="s">
        <v>40</v>
      </c>
      <c r="S73" s="34" t="s">
        <v>41</v>
      </c>
      <c r="T73" s="34" t="s">
        <v>42</v>
      </c>
      <c r="U73" s="35" t="s">
        <v>43</v>
      </c>
      <c r="V73" s="33" t="s">
        <v>32</v>
      </c>
      <c r="W73" s="34" t="s">
        <v>33</v>
      </c>
      <c r="X73" s="34" t="s">
        <v>34</v>
      </c>
      <c r="Y73" s="34" t="s">
        <v>35</v>
      </c>
      <c r="Z73" s="34" t="s">
        <v>36</v>
      </c>
      <c r="AA73" s="34" t="s">
        <v>37</v>
      </c>
    </row>
    <row r="74" spans="2:27" ht="15.75" x14ac:dyDescent="0.25">
      <c r="B74" s="198" t="str">
        <f>$B$7</f>
        <v>WP1R titolo</v>
      </c>
      <c r="C74" s="88"/>
      <c r="D74" s="88"/>
      <c r="E74" s="88"/>
      <c r="F74" s="89"/>
      <c r="G74" s="90"/>
      <c r="H74" s="91"/>
      <c r="I74" s="37"/>
      <c r="J74" s="38"/>
      <c r="K74" s="38"/>
      <c r="L74" s="38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2:27" x14ac:dyDescent="0.25">
      <c r="B75" s="130" t="s">
        <v>67</v>
      </c>
      <c r="C75" s="92"/>
      <c r="D75" s="93">
        <v>75</v>
      </c>
      <c r="E75" s="109">
        <v>0.35</v>
      </c>
      <c r="F75" s="94">
        <f>COUNTIF(I75:Z75,"=X")*E75</f>
        <v>1.0499999999999998</v>
      </c>
      <c r="G75" s="94">
        <f>COUNTIF(J75:AA75,"=X")*E75*$AE$5</f>
        <v>150.49999999999997</v>
      </c>
      <c r="H75" s="95">
        <f>G75*D75</f>
        <v>11287.499999999998</v>
      </c>
      <c r="I75" s="41"/>
      <c r="J75" s="96" t="s">
        <v>44</v>
      </c>
      <c r="K75" s="96" t="s">
        <v>44</v>
      </c>
      <c r="L75" s="96" t="s">
        <v>44</v>
      </c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2:27" x14ac:dyDescent="0.25">
      <c r="B76" s="130" t="s">
        <v>68</v>
      </c>
      <c r="C76" s="92"/>
      <c r="D76" s="93"/>
      <c r="E76" s="109">
        <v>0.4</v>
      </c>
      <c r="F76" s="94">
        <f>COUNTIF(I76:Z76,"=X")*E76</f>
        <v>1.2000000000000002</v>
      </c>
      <c r="G76" s="94">
        <f>COUNTIF(J76:AA76,"=X")*E76*$AE$5</f>
        <v>172.00000000000003</v>
      </c>
      <c r="H76" s="95">
        <f>G76*D76</f>
        <v>0</v>
      </c>
      <c r="I76" s="41"/>
      <c r="J76" s="96" t="s">
        <v>44</v>
      </c>
      <c r="K76" s="96" t="s">
        <v>44</v>
      </c>
      <c r="L76" s="96" t="s">
        <v>44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2:27" x14ac:dyDescent="0.25">
      <c r="B77" s="130"/>
      <c r="C77" s="92"/>
      <c r="D77" s="93"/>
      <c r="E77" s="109">
        <v>0.4</v>
      </c>
      <c r="F77" s="94">
        <f>COUNTIF(I77:Z77,"=X")*E77</f>
        <v>1.2000000000000002</v>
      </c>
      <c r="G77" s="94">
        <f>COUNTIF(J77:AA77,"=X")*E77*$AE$5</f>
        <v>172.00000000000003</v>
      </c>
      <c r="H77" s="95">
        <f>G77*D77</f>
        <v>0</v>
      </c>
      <c r="I77" s="43"/>
      <c r="J77" s="96" t="s">
        <v>44</v>
      </c>
      <c r="K77" s="96" t="s">
        <v>44</v>
      </c>
      <c r="L77" s="96" t="s">
        <v>44</v>
      </c>
      <c r="M77" s="42"/>
      <c r="N77" s="42"/>
      <c r="O77" s="42"/>
      <c r="P77" s="42"/>
      <c r="Q77" s="42"/>
      <c r="R77" s="97"/>
      <c r="S77" s="42"/>
      <c r="T77" s="42"/>
      <c r="U77" s="42"/>
      <c r="V77" s="42"/>
      <c r="W77" s="42"/>
      <c r="X77" s="42"/>
      <c r="Y77" s="42"/>
      <c r="Z77" s="42"/>
      <c r="AA77" s="42"/>
    </row>
    <row r="78" spans="2:27" ht="15.75" thickBot="1" x14ac:dyDescent="0.3">
      <c r="B78" s="131" t="s">
        <v>0</v>
      </c>
      <c r="C78" s="92"/>
      <c r="D78" s="99"/>
      <c r="E78" s="100"/>
      <c r="F78" s="101">
        <f>SUM(F75:F77)</f>
        <v>3.45</v>
      </c>
      <c r="G78" s="101">
        <f t="shared" ref="G78:H78" si="9">SUM(G75:G77)</f>
        <v>494.5</v>
      </c>
      <c r="H78" s="101">
        <f t="shared" si="9"/>
        <v>11287.499999999998</v>
      </c>
      <c r="I78" s="43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2:27" ht="15.75" x14ac:dyDescent="0.25">
      <c r="B79" s="198" t="str">
        <f>$B$12</f>
        <v>WP2R titolo</v>
      </c>
      <c r="C79" s="102"/>
      <c r="D79" s="102"/>
      <c r="E79" s="102"/>
      <c r="F79" s="89"/>
      <c r="G79" s="90"/>
      <c r="H79" s="91"/>
      <c r="I79" s="46"/>
      <c r="J79" s="39"/>
      <c r="K79" s="39"/>
      <c r="L79" s="39"/>
      <c r="M79" s="103"/>
      <c r="N79" s="103"/>
      <c r="O79" s="103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2:27" x14ac:dyDescent="0.25">
      <c r="B80" s="132" t="s">
        <v>67</v>
      </c>
      <c r="C80" s="92"/>
      <c r="D80" s="93">
        <v>27</v>
      </c>
      <c r="E80" s="110">
        <v>0.35</v>
      </c>
      <c r="F80" s="94">
        <f>COUNTIF(I80:Z80,"=X")*E80</f>
        <v>1.0499999999999998</v>
      </c>
      <c r="G80" s="94">
        <f>COUNTIF(J80:AA80,"=X")*E80*$AE$5</f>
        <v>150.49999999999997</v>
      </c>
      <c r="H80" s="95">
        <f>G80*D80</f>
        <v>4063.4999999999991</v>
      </c>
      <c r="I80" s="47"/>
      <c r="J80" s="41"/>
      <c r="K80" s="41"/>
      <c r="L80" s="41"/>
      <c r="M80" s="96" t="s">
        <v>44</v>
      </c>
      <c r="N80" s="96" t="s">
        <v>44</v>
      </c>
      <c r="O80" s="96" t="s">
        <v>44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2:27" x14ac:dyDescent="0.25">
      <c r="B81" s="132" t="s">
        <v>68</v>
      </c>
      <c r="C81" s="92"/>
      <c r="D81" s="93"/>
      <c r="E81" s="110">
        <v>0.3</v>
      </c>
      <c r="F81" s="94">
        <f>COUNTIF(I81:Z81,"=X")*E81</f>
        <v>0.89999999999999991</v>
      </c>
      <c r="G81" s="94">
        <f>COUNTIF(J81:AA81,"=X")*E81*$AE$5</f>
        <v>129</v>
      </c>
      <c r="H81" s="95">
        <f>G81*D81</f>
        <v>0</v>
      </c>
      <c r="I81" s="47"/>
      <c r="J81" s="41"/>
      <c r="K81" s="41"/>
      <c r="L81" s="41"/>
      <c r="M81" s="96" t="s">
        <v>44</v>
      </c>
      <c r="N81" s="96" t="s">
        <v>44</v>
      </c>
      <c r="O81" s="96" t="s">
        <v>44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2:27" x14ac:dyDescent="0.25">
      <c r="B82" s="132"/>
      <c r="C82" s="92"/>
      <c r="D82" s="93"/>
      <c r="E82" s="110">
        <v>0.35</v>
      </c>
      <c r="F82" s="94">
        <f>COUNTIF(I82:Z82,"=X")*E82</f>
        <v>1.0499999999999998</v>
      </c>
      <c r="G82" s="94">
        <f>COUNTIF(J82:AA82,"=X")*E82*$AE$5</f>
        <v>150.49999999999997</v>
      </c>
      <c r="H82" s="95">
        <f>G82*D82</f>
        <v>0</v>
      </c>
      <c r="I82" s="47"/>
      <c r="J82" s="41"/>
      <c r="K82" s="41"/>
      <c r="L82" s="41"/>
      <c r="M82" s="96" t="s">
        <v>44</v>
      </c>
      <c r="N82" s="96" t="s">
        <v>44</v>
      </c>
      <c r="O82" s="96" t="s">
        <v>44</v>
      </c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2:27" ht="15.75" thickBot="1" x14ac:dyDescent="0.3">
      <c r="B83" s="131" t="s">
        <v>0</v>
      </c>
      <c r="C83" s="92"/>
      <c r="D83" s="99"/>
      <c r="E83" s="105"/>
      <c r="F83" s="101">
        <f>SUM(F80:F82)</f>
        <v>2.9999999999999996</v>
      </c>
      <c r="G83" s="101">
        <f t="shared" ref="G83:H83" si="10">SUM(G80:G82)</f>
        <v>430</v>
      </c>
      <c r="H83" s="101">
        <f t="shared" si="10"/>
        <v>4063.4999999999991</v>
      </c>
      <c r="I83" s="47"/>
      <c r="J83" s="41"/>
      <c r="K83" s="41"/>
      <c r="L83" s="41"/>
      <c r="M83" s="42"/>
      <c r="N83" s="42"/>
      <c r="O83" s="4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2:27" ht="15.75" x14ac:dyDescent="0.25">
      <c r="B84" s="198" t="str">
        <f>$B$17</f>
        <v>WP3R titolo</v>
      </c>
      <c r="C84" s="88"/>
      <c r="D84" s="88"/>
      <c r="E84" s="88"/>
      <c r="F84" s="89"/>
      <c r="G84" s="90"/>
      <c r="H84" s="91"/>
      <c r="I84" s="106"/>
      <c r="J84" s="39"/>
      <c r="K84" s="39"/>
      <c r="L84" s="39"/>
      <c r="M84" s="39"/>
      <c r="N84" s="39"/>
      <c r="O84" s="39"/>
      <c r="P84" s="103"/>
      <c r="Q84" s="103"/>
      <c r="R84" s="103"/>
      <c r="S84" s="122"/>
      <c r="T84" s="122"/>
      <c r="U84" s="122"/>
      <c r="V84" s="122"/>
      <c r="W84" s="122"/>
      <c r="X84" s="122"/>
      <c r="Y84" s="122"/>
      <c r="Z84" s="39"/>
      <c r="AA84" s="39"/>
    </row>
    <row r="85" spans="2:27" x14ac:dyDescent="0.25">
      <c r="B85" s="130" t="s">
        <v>67</v>
      </c>
      <c r="C85" s="92"/>
      <c r="D85" s="93">
        <v>43</v>
      </c>
      <c r="E85" s="111">
        <v>0.2</v>
      </c>
      <c r="F85" s="94">
        <f>COUNTIF(J85:AA85,"=X")*E85</f>
        <v>0.60000000000000009</v>
      </c>
      <c r="G85" s="94">
        <f>COUNTIF(J85:AA85,"=X")*E85*$AE$5</f>
        <v>86.000000000000014</v>
      </c>
      <c r="H85" s="95">
        <f>G85*D85</f>
        <v>3698.0000000000005</v>
      </c>
      <c r="I85" s="47"/>
      <c r="J85" s="41"/>
      <c r="K85" s="41"/>
      <c r="L85" s="41"/>
      <c r="M85" s="41"/>
      <c r="N85" s="41"/>
      <c r="O85" s="41"/>
      <c r="P85" s="96" t="s">
        <v>44</v>
      </c>
      <c r="Q85" s="96" t="s">
        <v>44</v>
      </c>
      <c r="R85" s="96" t="s">
        <v>44</v>
      </c>
      <c r="S85" s="121"/>
      <c r="T85" s="121"/>
      <c r="U85" s="121"/>
      <c r="V85" s="121"/>
      <c r="W85" s="121"/>
      <c r="X85" s="121"/>
      <c r="Y85" s="121"/>
      <c r="Z85" s="41"/>
    </row>
    <row r="86" spans="2:27" x14ac:dyDescent="0.25">
      <c r="B86" s="130" t="s">
        <v>68</v>
      </c>
      <c r="C86" s="92"/>
      <c r="D86" s="93"/>
      <c r="E86" s="111">
        <v>0.2</v>
      </c>
      <c r="F86" s="94">
        <f>COUNTIF(J86:AA86,"=X")*E86</f>
        <v>0.60000000000000009</v>
      </c>
      <c r="G86" s="94">
        <f>COUNTIF(J86:AA86,"=X")*E86*$AE$5</f>
        <v>86.000000000000014</v>
      </c>
      <c r="H86" s="95">
        <f>G86*D86</f>
        <v>0</v>
      </c>
      <c r="I86" s="47"/>
      <c r="J86" s="41"/>
      <c r="K86" s="41"/>
      <c r="L86" s="41"/>
      <c r="M86" s="41"/>
      <c r="N86" s="41"/>
      <c r="O86" s="41"/>
      <c r="P86" s="96" t="s">
        <v>44</v>
      </c>
      <c r="Q86" s="96" t="s">
        <v>44</v>
      </c>
      <c r="R86" s="96" t="s">
        <v>44</v>
      </c>
      <c r="S86" s="121"/>
      <c r="T86" s="121"/>
      <c r="U86" s="121"/>
      <c r="V86" s="121"/>
      <c r="W86" s="121"/>
      <c r="X86" s="121"/>
      <c r="Y86" s="121"/>
      <c r="Z86" s="41"/>
    </row>
    <row r="87" spans="2:27" x14ac:dyDescent="0.25">
      <c r="B87" s="133"/>
      <c r="C87" s="92"/>
      <c r="D87" s="93"/>
      <c r="E87" s="111">
        <v>0.2</v>
      </c>
      <c r="F87" s="94">
        <f>COUNTIF(J87:AA87,"=X")*E87</f>
        <v>0.60000000000000009</v>
      </c>
      <c r="G87" s="94">
        <f>COUNTIF(J87:AA87,"=X")*E87*$AE$5</f>
        <v>86.000000000000014</v>
      </c>
      <c r="H87" s="95">
        <f>G87*D87</f>
        <v>0</v>
      </c>
      <c r="I87" s="47"/>
      <c r="J87" s="41"/>
      <c r="K87" s="41"/>
      <c r="L87" s="41"/>
      <c r="M87" s="41"/>
      <c r="N87" s="41"/>
      <c r="O87" s="41"/>
      <c r="P87" s="96" t="s">
        <v>44</v>
      </c>
      <c r="Q87" s="96" t="s">
        <v>44</v>
      </c>
      <c r="R87" s="96" t="s">
        <v>44</v>
      </c>
      <c r="S87" s="121"/>
      <c r="T87" s="121"/>
      <c r="U87" s="121"/>
      <c r="V87" s="121"/>
      <c r="W87" s="121"/>
      <c r="X87" s="121"/>
      <c r="Y87" s="121"/>
      <c r="Z87" s="41"/>
    </row>
    <row r="88" spans="2:27" ht="15.75" thickBot="1" x14ac:dyDescent="0.3">
      <c r="B88" s="123" t="s">
        <v>0</v>
      </c>
      <c r="C88" s="108"/>
      <c r="D88" s="124"/>
      <c r="E88" s="125"/>
      <c r="F88" s="126">
        <f>SUM(F85:F87)</f>
        <v>1.8000000000000003</v>
      </c>
      <c r="G88" s="126">
        <f t="shared" ref="G88:H88" si="11">SUM(G85:G87)</f>
        <v>258.00000000000006</v>
      </c>
      <c r="H88" s="126">
        <f t="shared" si="11"/>
        <v>3698.0000000000005</v>
      </c>
      <c r="I88" s="44"/>
      <c r="J88" s="48"/>
      <c r="K88" s="48"/>
      <c r="L88" s="48"/>
      <c r="M88" s="48"/>
      <c r="N88" s="48"/>
      <c r="O88" s="48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8"/>
      <c r="AA88" s="49"/>
    </row>
    <row r="91" spans="2:27" ht="23.25" x14ac:dyDescent="0.35">
      <c r="B91" s="32"/>
      <c r="C91" s="70"/>
      <c r="D91" s="70"/>
      <c r="E91" s="70"/>
      <c r="F91" s="71" t="s">
        <v>47</v>
      </c>
      <c r="G91" s="71" t="s">
        <v>48</v>
      </c>
      <c r="H91" s="71" t="s">
        <v>49</v>
      </c>
      <c r="I91" s="32"/>
      <c r="J91" s="242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</row>
    <row r="92" spans="2:27" ht="15.75" thickBot="1" x14ac:dyDescent="0.3">
      <c r="C92" s="71"/>
      <c r="D92" s="71"/>
      <c r="E92" s="71"/>
      <c r="F92" s="77">
        <f>F100+F105+F110</f>
        <v>8.25</v>
      </c>
      <c r="G92" s="77">
        <f>G100+G105+G110</f>
        <v>1182.5</v>
      </c>
      <c r="H92" s="78">
        <f>H100+H105+H110</f>
        <v>19048.999999999996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2:27" ht="15.75" thickBot="1" x14ac:dyDescent="0.3">
      <c r="B93" s="244" t="str">
        <f>'Sinottico costi'!A107</f>
        <v>Co-Proponente 4 (specificare)</v>
      </c>
      <c r="C93" s="70"/>
      <c r="D93" s="70"/>
      <c r="E93" s="70"/>
      <c r="F93" s="82"/>
      <c r="G93" s="82"/>
      <c r="H93" s="83"/>
      <c r="I93" s="32"/>
      <c r="J93" s="235" t="s">
        <v>28</v>
      </c>
      <c r="K93" s="236"/>
      <c r="L93" s="236"/>
      <c r="M93" s="236" t="s">
        <v>29</v>
      </c>
      <c r="N93" s="236"/>
      <c r="O93" s="236"/>
      <c r="P93" s="236" t="s">
        <v>30</v>
      </c>
      <c r="Q93" s="236"/>
      <c r="R93" s="236"/>
      <c r="S93" s="236" t="s">
        <v>31</v>
      </c>
      <c r="T93" s="236"/>
      <c r="U93" s="245"/>
      <c r="V93" s="235" t="s">
        <v>28</v>
      </c>
      <c r="W93" s="236"/>
      <c r="X93" s="236"/>
      <c r="Y93" s="236" t="s">
        <v>29</v>
      </c>
      <c r="Z93" s="236"/>
      <c r="AA93" s="236"/>
    </row>
    <row r="94" spans="2:27" ht="15.75" thickBot="1" x14ac:dyDescent="0.3">
      <c r="B94" s="244"/>
      <c r="C94" s="70"/>
      <c r="D94" s="70"/>
      <c r="E94" s="70"/>
      <c r="F94" s="84"/>
      <c r="G94" s="70"/>
      <c r="H94" s="85"/>
      <c r="I94" s="32"/>
      <c r="J94" s="237">
        <v>2021</v>
      </c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9"/>
      <c r="V94" s="240">
        <v>2022</v>
      </c>
      <c r="W94" s="241"/>
      <c r="X94" s="241"/>
      <c r="Y94" s="241"/>
      <c r="Z94" s="241"/>
      <c r="AA94" s="241"/>
    </row>
    <row r="95" spans="2:27" ht="45.75" thickBot="1" x14ac:dyDescent="0.35">
      <c r="B95" s="127" t="s">
        <v>70</v>
      </c>
      <c r="C95" s="71"/>
      <c r="D95" s="86" t="s">
        <v>61</v>
      </c>
      <c r="E95" s="87" t="s">
        <v>62</v>
      </c>
      <c r="F95" s="87" t="s">
        <v>63</v>
      </c>
      <c r="G95" s="87" t="s">
        <v>64</v>
      </c>
      <c r="H95" s="87" t="s">
        <v>65</v>
      </c>
      <c r="I95" s="32"/>
      <c r="J95" s="33" t="s">
        <v>32</v>
      </c>
      <c r="K95" s="34" t="s">
        <v>33</v>
      </c>
      <c r="L95" s="34" t="s">
        <v>34</v>
      </c>
      <c r="M95" s="34" t="s">
        <v>35</v>
      </c>
      <c r="N95" s="34" t="s">
        <v>36</v>
      </c>
      <c r="O95" s="34" t="s">
        <v>37</v>
      </c>
      <c r="P95" s="34" t="s">
        <v>38</v>
      </c>
      <c r="Q95" s="34" t="s">
        <v>39</v>
      </c>
      <c r="R95" s="34" t="s">
        <v>40</v>
      </c>
      <c r="S95" s="34" t="s">
        <v>41</v>
      </c>
      <c r="T95" s="34" t="s">
        <v>42</v>
      </c>
      <c r="U95" s="35" t="s">
        <v>43</v>
      </c>
      <c r="V95" s="33" t="s">
        <v>32</v>
      </c>
      <c r="W95" s="34" t="s">
        <v>33</v>
      </c>
      <c r="X95" s="34" t="s">
        <v>34</v>
      </c>
      <c r="Y95" s="34" t="s">
        <v>35</v>
      </c>
      <c r="Z95" s="34" t="s">
        <v>36</v>
      </c>
      <c r="AA95" s="34" t="s">
        <v>37</v>
      </c>
    </row>
    <row r="96" spans="2:27" ht="15.75" x14ac:dyDescent="0.25">
      <c r="B96" s="198" t="str">
        <f>$B$7</f>
        <v>WP1R titolo</v>
      </c>
      <c r="C96" s="88"/>
      <c r="D96" s="88"/>
      <c r="E96" s="88"/>
      <c r="F96" s="89"/>
      <c r="G96" s="90"/>
      <c r="H96" s="91"/>
      <c r="I96" s="37"/>
      <c r="J96" s="38"/>
      <c r="K96" s="38"/>
      <c r="L96" s="38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2:27" x14ac:dyDescent="0.25">
      <c r="B97" s="130" t="s">
        <v>67</v>
      </c>
      <c r="C97" s="92"/>
      <c r="D97" s="93">
        <v>75</v>
      </c>
      <c r="E97" s="109">
        <v>0.35</v>
      </c>
      <c r="F97" s="94">
        <f>COUNTIF(I97:Z97,"=X")*E97</f>
        <v>1.0499999999999998</v>
      </c>
      <c r="G97" s="94">
        <f>COUNTIF(J97:AA97,"=X")*E97*$AE$5</f>
        <v>150.49999999999997</v>
      </c>
      <c r="H97" s="95">
        <f>G97*D97</f>
        <v>11287.499999999998</v>
      </c>
      <c r="I97" s="41"/>
      <c r="J97" s="96" t="s">
        <v>44</v>
      </c>
      <c r="K97" s="96" t="s">
        <v>44</v>
      </c>
      <c r="L97" s="96" t="s">
        <v>44</v>
      </c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2:27" x14ac:dyDescent="0.25">
      <c r="B98" s="130" t="s">
        <v>68</v>
      </c>
      <c r="C98" s="92"/>
      <c r="D98" s="93"/>
      <c r="E98" s="109">
        <v>0.4</v>
      </c>
      <c r="F98" s="94">
        <f>COUNTIF(I98:Z98,"=X")*E98</f>
        <v>1.2000000000000002</v>
      </c>
      <c r="G98" s="94">
        <f>COUNTIF(J98:AA98,"=X")*E98*$AE$5</f>
        <v>172.00000000000003</v>
      </c>
      <c r="H98" s="95">
        <f>G98*D98</f>
        <v>0</v>
      </c>
      <c r="I98" s="41"/>
      <c r="J98" s="96" t="s">
        <v>44</v>
      </c>
      <c r="K98" s="96" t="s">
        <v>44</v>
      </c>
      <c r="L98" s="96" t="s">
        <v>44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2:27" x14ac:dyDescent="0.25">
      <c r="B99" s="130"/>
      <c r="C99" s="92"/>
      <c r="D99" s="93"/>
      <c r="E99" s="109">
        <v>0.4</v>
      </c>
      <c r="F99" s="94">
        <f>COUNTIF(I99:Z99,"=X")*E99</f>
        <v>1.2000000000000002</v>
      </c>
      <c r="G99" s="94">
        <f>COUNTIF(J99:AA99,"=X")*E99*$AE$5</f>
        <v>172.00000000000003</v>
      </c>
      <c r="H99" s="95">
        <f>G99*D99</f>
        <v>0</v>
      </c>
      <c r="I99" s="43"/>
      <c r="J99" s="96" t="s">
        <v>44</v>
      </c>
      <c r="K99" s="96" t="s">
        <v>44</v>
      </c>
      <c r="L99" s="96" t="s">
        <v>44</v>
      </c>
      <c r="M99" s="42"/>
      <c r="N99" s="42"/>
      <c r="O99" s="42"/>
      <c r="P99" s="42"/>
      <c r="Q99" s="42"/>
      <c r="R99" s="97"/>
      <c r="S99" s="42"/>
      <c r="T99" s="42"/>
      <c r="U99" s="42"/>
      <c r="V99" s="42"/>
      <c r="W99" s="42"/>
      <c r="X99" s="42"/>
      <c r="Y99" s="42"/>
      <c r="Z99" s="42"/>
      <c r="AA99" s="42"/>
    </row>
    <row r="100" spans="2:27" ht="15.75" thickBot="1" x14ac:dyDescent="0.3">
      <c r="B100" s="131" t="s">
        <v>0</v>
      </c>
      <c r="C100" s="92"/>
      <c r="D100" s="99"/>
      <c r="E100" s="100"/>
      <c r="F100" s="101">
        <f>SUM(F97:F99)</f>
        <v>3.45</v>
      </c>
      <c r="G100" s="101">
        <f t="shared" ref="G100:H100" si="12">SUM(G97:G99)</f>
        <v>494.5</v>
      </c>
      <c r="H100" s="101">
        <f t="shared" si="12"/>
        <v>11287.499999999998</v>
      </c>
      <c r="I100" s="43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2:27" ht="15.75" x14ac:dyDescent="0.25">
      <c r="B101" s="198" t="str">
        <f>$B$12</f>
        <v>WP2R titolo</v>
      </c>
      <c r="C101" s="102"/>
      <c r="D101" s="102"/>
      <c r="E101" s="102"/>
      <c r="F101" s="89"/>
      <c r="G101" s="90"/>
      <c r="H101" s="91"/>
      <c r="I101" s="46"/>
      <c r="J101" s="39"/>
      <c r="K101" s="39"/>
      <c r="L101" s="39"/>
      <c r="M101" s="103"/>
      <c r="N101" s="103"/>
      <c r="O101" s="103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2:27" x14ac:dyDescent="0.25">
      <c r="B102" s="132" t="s">
        <v>67</v>
      </c>
      <c r="C102" s="92"/>
      <c r="D102" s="93">
        <v>27</v>
      </c>
      <c r="E102" s="110">
        <v>0.35</v>
      </c>
      <c r="F102" s="94">
        <f>COUNTIF(I102:Z102,"=X")*E102</f>
        <v>1.0499999999999998</v>
      </c>
      <c r="G102" s="94">
        <f>COUNTIF(J102:AA102,"=X")*E102*$AE$5</f>
        <v>150.49999999999997</v>
      </c>
      <c r="H102" s="95">
        <f>G102*D102</f>
        <v>4063.4999999999991</v>
      </c>
      <c r="I102" s="47"/>
      <c r="J102" s="41"/>
      <c r="K102" s="41"/>
      <c r="L102" s="41"/>
      <c r="M102" s="96" t="s">
        <v>44</v>
      </c>
      <c r="N102" s="96" t="s">
        <v>44</v>
      </c>
      <c r="O102" s="96" t="s">
        <v>44</v>
      </c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2:27" x14ac:dyDescent="0.25">
      <c r="B103" s="132" t="s">
        <v>68</v>
      </c>
      <c r="C103" s="92"/>
      <c r="D103" s="93"/>
      <c r="E103" s="110">
        <v>0.3</v>
      </c>
      <c r="F103" s="94">
        <f>COUNTIF(I103:Z103,"=X")*E103</f>
        <v>0.89999999999999991</v>
      </c>
      <c r="G103" s="94">
        <f>COUNTIF(J103:AA103,"=X")*E103*$AE$5</f>
        <v>129</v>
      </c>
      <c r="H103" s="95">
        <f>G103*D103</f>
        <v>0</v>
      </c>
      <c r="I103" s="47"/>
      <c r="J103" s="41"/>
      <c r="K103" s="41"/>
      <c r="L103" s="41"/>
      <c r="M103" s="96" t="s">
        <v>44</v>
      </c>
      <c r="N103" s="96" t="s">
        <v>44</v>
      </c>
      <c r="O103" s="96" t="s">
        <v>44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2:27" x14ac:dyDescent="0.25">
      <c r="B104" s="132"/>
      <c r="C104" s="92"/>
      <c r="D104" s="93"/>
      <c r="E104" s="110">
        <v>0.35</v>
      </c>
      <c r="F104" s="94">
        <f>COUNTIF(I104:Z104,"=X")*E104</f>
        <v>1.0499999999999998</v>
      </c>
      <c r="G104" s="94">
        <f>COUNTIF(J104:AA104,"=X")*E104*$AE$5</f>
        <v>150.49999999999997</v>
      </c>
      <c r="H104" s="95">
        <f>G104*D104</f>
        <v>0</v>
      </c>
      <c r="I104" s="47"/>
      <c r="J104" s="41"/>
      <c r="K104" s="41"/>
      <c r="L104" s="41"/>
      <c r="M104" s="96" t="s">
        <v>44</v>
      </c>
      <c r="N104" s="96" t="s">
        <v>44</v>
      </c>
      <c r="O104" s="96" t="s">
        <v>44</v>
      </c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2:27" ht="15.75" thickBot="1" x14ac:dyDescent="0.3">
      <c r="B105" s="131" t="s">
        <v>0</v>
      </c>
      <c r="C105" s="92"/>
      <c r="D105" s="99"/>
      <c r="E105" s="105"/>
      <c r="F105" s="101">
        <f>SUM(F102:F104)</f>
        <v>2.9999999999999996</v>
      </c>
      <c r="G105" s="101">
        <f t="shared" ref="G105:H105" si="13">SUM(G102:G104)</f>
        <v>430</v>
      </c>
      <c r="H105" s="101">
        <f t="shared" si="13"/>
        <v>4063.4999999999991</v>
      </c>
      <c r="I105" s="47"/>
      <c r="J105" s="41"/>
      <c r="K105" s="41"/>
      <c r="L105" s="41"/>
      <c r="M105" s="42"/>
      <c r="N105" s="42"/>
      <c r="O105" s="4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2:27" ht="15.75" x14ac:dyDescent="0.25">
      <c r="B106" s="198" t="str">
        <f>$B$17</f>
        <v>WP3R titolo</v>
      </c>
      <c r="C106" s="88"/>
      <c r="D106" s="88"/>
      <c r="E106" s="88"/>
      <c r="F106" s="89"/>
      <c r="G106" s="90"/>
      <c r="H106" s="91"/>
      <c r="I106" s="106"/>
      <c r="J106" s="39"/>
      <c r="K106" s="39"/>
      <c r="L106" s="39"/>
      <c r="M106" s="39"/>
      <c r="N106" s="39"/>
      <c r="O106" s="39"/>
      <c r="P106" s="103"/>
      <c r="Q106" s="103"/>
      <c r="R106" s="103"/>
      <c r="S106" s="122"/>
      <c r="T106" s="122"/>
      <c r="U106" s="122"/>
      <c r="V106" s="122"/>
      <c r="W106" s="122"/>
      <c r="X106" s="122"/>
      <c r="Y106" s="122"/>
      <c r="Z106" s="39"/>
      <c r="AA106" s="39"/>
    </row>
    <row r="107" spans="2:27" x14ac:dyDescent="0.25">
      <c r="B107" s="130" t="s">
        <v>67</v>
      </c>
      <c r="C107" s="92"/>
      <c r="D107" s="93">
        <v>43</v>
      </c>
      <c r="E107" s="111">
        <v>0.2</v>
      </c>
      <c r="F107" s="94">
        <f>COUNTIF(J107:AA107,"=X")*E107</f>
        <v>0.60000000000000009</v>
      </c>
      <c r="G107" s="94">
        <f>COUNTIF(J107:AA107,"=X")*E107*$AE$5</f>
        <v>86.000000000000014</v>
      </c>
      <c r="H107" s="95">
        <f>G107*D107</f>
        <v>3698.0000000000005</v>
      </c>
      <c r="I107" s="47"/>
      <c r="J107" s="41"/>
      <c r="K107" s="41"/>
      <c r="L107" s="41"/>
      <c r="M107" s="41"/>
      <c r="N107" s="41"/>
      <c r="O107" s="41"/>
      <c r="P107" s="96" t="s">
        <v>44</v>
      </c>
      <c r="Q107" s="96" t="s">
        <v>44</v>
      </c>
      <c r="R107" s="96" t="s">
        <v>44</v>
      </c>
      <c r="S107" s="121"/>
      <c r="T107" s="121"/>
      <c r="U107" s="121"/>
      <c r="V107" s="121"/>
      <c r="W107" s="121"/>
      <c r="X107" s="121"/>
      <c r="Y107" s="121"/>
      <c r="Z107" s="41"/>
    </row>
    <row r="108" spans="2:27" x14ac:dyDescent="0.25">
      <c r="B108" s="130" t="s">
        <v>68</v>
      </c>
      <c r="C108" s="92"/>
      <c r="D108" s="93"/>
      <c r="E108" s="111">
        <v>0.2</v>
      </c>
      <c r="F108" s="94">
        <f>COUNTIF(J108:AA108,"=X")*E108</f>
        <v>0.60000000000000009</v>
      </c>
      <c r="G108" s="94">
        <f>COUNTIF(J108:AA108,"=X")*E108*$AE$5</f>
        <v>86.000000000000014</v>
      </c>
      <c r="H108" s="95">
        <f>G108*D108</f>
        <v>0</v>
      </c>
      <c r="I108" s="47"/>
      <c r="J108" s="41"/>
      <c r="K108" s="41"/>
      <c r="L108" s="41"/>
      <c r="M108" s="41"/>
      <c r="N108" s="41"/>
      <c r="O108" s="41"/>
      <c r="P108" s="96" t="s">
        <v>44</v>
      </c>
      <c r="Q108" s="96" t="s">
        <v>44</v>
      </c>
      <c r="R108" s="96" t="s">
        <v>44</v>
      </c>
      <c r="S108" s="121"/>
      <c r="T108" s="121"/>
      <c r="U108" s="121"/>
      <c r="V108" s="121"/>
      <c r="W108" s="121"/>
      <c r="X108" s="121"/>
      <c r="Y108" s="121"/>
      <c r="Z108" s="41"/>
    </row>
    <row r="109" spans="2:27" x14ac:dyDescent="0.25">
      <c r="B109" s="133"/>
      <c r="C109" s="92"/>
      <c r="D109" s="93"/>
      <c r="E109" s="111">
        <v>0.2</v>
      </c>
      <c r="F109" s="94">
        <f>COUNTIF(J109:AA109,"=X")*E109</f>
        <v>0.60000000000000009</v>
      </c>
      <c r="G109" s="94">
        <f>COUNTIF(J109:AA109,"=X")*E109*$AE$5</f>
        <v>86.000000000000014</v>
      </c>
      <c r="H109" s="95">
        <f>G109*D109</f>
        <v>0</v>
      </c>
      <c r="I109" s="47"/>
      <c r="J109" s="41"/>
      <c r="K109" s="41"/>
      <c r="L109" s="41"/>
      <c r="M109" s="41"/>
      <c r="N109" s="41"/>
      <c r="O109" s="41"/>
      <c r="P109" s="96" t="s">
        <v>44</v>
      </c>
      <c r="Q109" s="96" t="s">
        <v>44</v>
      </c>
      <c r="R109" s="96" t="s">
        <v>44</v>
      </c>
      <c r="S109" s="121"/>
      <c r="T109" s="121"/>
      <c r="U109" s="121"/>
      <c r="V109" s="121"/>
      <c r="W109" s="121"/>
      <c r="X109" s="121"/>
      <c r="Y109" s="121"/>
      <c r="Z109" s="41"/>
    </row>
    <row r="110" spans="2:27" ht="15.75" thickBot="1" x14ac:dyDescent="0.3">
      <c r="B110" s="123" t="s">
        <v>0</v>
      </c>
      <c r="C110" s="108"/>
      <c r="D110" s="124"/>
      <c r="E110" s="125"/>
      <c r="F110" s="126">
        <f>SUM(F107:F109)</f>
        <v>1.8000000000000003</v>
      </c>
      <c r="G110" s="126">
        <f t="shared" ref="G110:H110" si="14">SUM(G107:G109)</f>
        <v>258.00000000000006</v>
      </c>
      <c r="H110" s="126">
        <f t="shared" si="14"/>
        <v>3698.0000000000005</v>
      </c>
      <c r="I110" s="44"/>
      <c r="J110" s="48"/>
      <c r="K110" s="48"/>
      <c r="L110" s="48"/>
      <c r="M110" s="48"/>
      <c r="N110" s="48"/>
      <c r="O110" s="48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8"/>
      <c r="AA110" s="49"/>
    </row>
    <row r="113" spans="2:27" ht="23.25" x14ac:dyDescent="0.35">
      <c r="B113" s="32"/>
      <c r="C113" s="70"/>
      <c r="D113" s="70"/>
      <c r="E113" s="70"/>
      <c r="F113" s="71" t="s">
        <v>47</v>
      </c>
      <c r="G113" s="71" t="s">
        <v>48</v>
      </c>
      <c r="H113" s="71" t="s">
        <v>49</v>
      </c>
      <c r="I113" s="32"/>
      <c r="J113" s="242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</row>
    <row r="114" spans="2:27" ht="15.75" thickBot="1" x14ac:dyDescent="0.3">
      <c r="C114" s="71"/>
      <c r="D114" s="71"/>
      <c r="E114" s="71"/>
      <c r="F114" s="77">
        <f>F122+F127+F132</f>
        <v>8.25</v>
      </c>
      <c r="G114" s="77">
        <f>G122+G127+G132</f>
        <v>1182.5</v>
      </c>
      <c r="H114" s="78">
        <f>H122+H127+H132</f>
        <v>19048.999999999996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2:27" ht="15.75" thickBot="1" x14ac:dyDescent="0.3">
      <c r="B115" s="244" t="str">
        <f>'Sinottico costi'!A127</f>
        <v>Co-Proponente 5 (specificare)</v>
      </c>
      <c r="C115" s="70"/>
      <c r="D115" s="70"/>
      <c r="E115" s="70"/>
      <c r="F115" s="82"/>
      <c r="G115" s="82"/>
      <c r="H115" s="83"/>
      <c r="I115" s="32"/>
      <c r="J115" s="235" t="s">
        <v>28</v>
      </c>
      <c r="K115" s="236"/>
      <c r="L115" s="236"/>
      <c r="M115" s="236" t="s">
        <v>29</v>
      </c>
      <c r="N115" s="236"/>
      <c r="O115" s="236"/>
      <c r="P115" s="236" t="s">
        <v>30</v>
      </c>
      <c r="Q115" s="236"/>
      <c r="R115" s="236"/>
      <c r="S115" s="236" t="s">
        <v>31</v>
      </c>
      <c r="T115" s="236"/>
      <c r="U115" s="245"/>
      <c r="V115" s="235" t="s">
        <v>28</v>
      </c>
      <c r="W115" s="236"/>
      <c r="X115" s="236"/>
      <c r="Y115" s="236" t="s">
        <v>29</v>
      </c>
      <c r="Z115" s="236"/>
      <c r="AA115" s="236"/>
    </row>
    <row r="116" spans="2:27" ht="15.75" thickBot="1" x14ac:dyDescent="0.3">
      <c r="B116" s="244"/>
      <c r="C116" s="70"/>
      <c r="D116" s="70"/>
      <c r="E116" s="70"/>
      <c r="F116" s="84"/>
      <c r="G116" s="70"/>
      <c r="H116" s="85"/>
      <c r="I116" s="32"/>
      <c r="J116" s="237">
        <v>2021</v>
      </c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9"/>
      <c r="V116" s="240">
        <v>2022</v>
      </c>
      <c r="W116" s="241"/>
      <c r="X116" s="241"/>
      <c r="Y116" s="241"/>
      <c r="Z116" s="241"/>
      <c r="AA116" s="241"/>
    </row>
    <row r="117" spans="2:27" ht="45.75" thickBot="1" x14ac:dyDescent="0.35">
      <c r="B117" s="127" t="s">
        <v>70</v>
      </c>
      <c r="C117" s="71"/>
      <c r="D117" s="86" t="s">
        <v>61</v>
      </c>
      <c r="E117" s="87" t="s">
        <v>62</v>
      </c>
      <c r="F117" s="87" t="s">
        <v>63</v>
      </c>
      <c r="G117" s="87" t="s">
        <v>64</v>
      </c>
      <c r="H117" s="87" t="s">
        <v>65</v>
      </c>
      <c r="I117" s="32"/>
      <c r="J117" s="33" t="s">
        <v>32</v>
      </c>
      <c r="K117" s="34" t="s">
        <v>33</v>
      </c>
      <c r="L117" s="34" t="s">
        <v>34</v>
      </c>
      <c r="M117" s="34" t="s">
        <v>35</v>
      </c>
      <c r="N117" s="34" t="s">
        <v>36</v>
      </c>
      <c r="O117" s="34" t="s">
        <v>37</v>
      </c>
      <c r="P117" s="34" t="s">
        <v>38</v>
      </c>
      <c r="Q117" s="34" t="s">
        <v>39</v>
      </c>
      <c r="R117" s="34" t="s">
        <v>40</v>
      </c>
      <c r="S117" s="34" t="s">
        <v>41</v>
      </c>
      <c r="T117" s="34" t="s">
        <v>42</v>
      </c>
      <c r="U117" s="35" t="s">
        <v>43</v>
      </c>
      <c r="V117" s="33" t="s">
        <v>32</v>
      </c>
      <c r="W117" s="34" t="s">
        <v>33</v>
      </c>
      <c r="X117" s="34" t="s">
        <v>34</v>
      </c>
      <c r="Y117" s="34" t="s">
        <v>35</v>
      </c>
      <c r="Z117" s="34" t="s">
        <v>36</v>
      </c>
      <c r="AA117" s="34" t="s">
        <v>37</v>
      </c>
    </row>
    <row r="118" spans="2:27" ht="15.75" x14ac:dyDescent="0.25">
      <c r="B118" s="198" t="str">
        <f>$B$7</f>
        <v>WP1R titolo</v>
      </c>
      <c r="C118" s="88"/>
      <c r="D118" s="88"/>
      <c r="E118" s="88"/>
      <c r="F118" s="89"/>
      <c r="G118" s="90"/>
      <c r="H118" s="91"/>
      <c r="I118" s="37"/>
      <c r="J118" s="38"/>
      <c r="K118" s="38"/>
      <c r="L118" s="38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 spans="2:27" x14ac:dyDescent="0.25">
      <c r="B119" s="130" t="s">
        <v>67</v>
      </c>
      <c r="C119" s="92"/>
      <c r="D119" s="93">
        <v>75</v>
      </c>
      <c r="E119" s="109">
        <v>0.35</v>
      </c>
      <c r="F119" s="94">
        <f>COUNTIF(I119:Z119,"=X")*E119</f>
        <v>1.0499999999999998</v>
      </c>
      <c r="G119" s="94">
        <f>COUNTIF(J119:AA119,"=X")*E119*$AE$5</f>
        <v>150.49999999999997</v>
      </c>
      <c r="H119" s="95">
        <f>G119*D119</f>
        <v>11287.499999999998</v>
      </c>
      <c r="I119" s="41"/>
      <c r="J119" s="96" t="s">
        <v>44</v>
      </c>
      <c r="K119" s="96" t="s">
        <v>44</v>
      </c>
      <c r="L119" s="96" t="s">
        <v>44</v>
      </c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2:27" x14ac:dyDescent="0.25">
      <c r="B120" s="130" t="s">
        <v>68</v>
      </c>
      <c r="C120" s="92"/>
      <c r="D120" s="93"/>
      <c r="E120" s="109">
        <v>0.4</v>
      </c>
      <c r="F120" s="94">
        <f>COUNTIF(I120:Z120,"=X")*E120</f>
        <v>1.2000000000000002</v>
      </c>
      <c r="G120" s="94">
        <f>COUNTIF(J120:AA120,"=X")*E120*$AE$5</f>
        <v>172.00000000000003</v>
      </c>
      <c r="H120" s="95">
        <f>G120*D120</f>
        <v>0</v>
      </c>
      <c r="I120" s="41"/>
      <c r="J120" s="96" t="s">
        <v>44</v>
      </c>
      <c r="K120" s="96" t="s">
        <v>44</v>
      </c>
      <c r="L120" s="96" t="s">
        <v>44</v>
      </c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2:27" x14ac:dyDescent="0.25">
      <c r="B121" s="130"/>
      <c r="C121" s="92"/>
      <c r="D121" s="93"/>
      <c r="E121" s="109">
        <v>0.4</v>
      </c>
      <c r="F121" s="94">
        <f>COUNTIF(I121:Z121,"=X")*E121</f>
        <v>1.2000000000000002</v>
      </c>
      <c r="G121" s="94">
        <f>COUNTIF(J121:AA121,"=X")*E121*$AE$5</f>
        <v>172.00000000000003</v>
      </c>
      <c r="H121" s="95">
        <f>G121*D121</f>
        <v>0</v>
      </c>
      <c r="I121" s="43"/>
      <c r="J121" s="96" t="s">
        <v>44</v>
      </c>
      <c r="K121" s="96" t="s">
        <v>44</v>
      </c>
      <c r="L121" s="96" t="s">
        <v>44</v>
      </c>
      <c r="M121" s="42"/>
      <c r="N121" s="42"/>
      <c r="O121" s="42"/>
      <c r="P121" s="42"/>
      <c r="Q121" s="42"/>
      <c r="R121" s="97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2:27" ht="15.75" thickBot="1" x14ac:dyDescent="0.3">
      <c r="B122" s="131" t="s">
        <v>0</v>
      </c>
      <c r="C122" s="92"/>
      <c r="D122" s="99"/>
      <c r="E122" s="100"/>
      <c r="F122" s="101">
        <f>SUM(F119:F121)</f>
        <v>3.45</v>
      </c>
      <c r="G122" s="101">
        <f t="shared" ref="G122:H122" si="15">SUM(G119:G121)</f>
        <v>494.5</v>
      </c>
      <c r="H122" s="101">
        <f t="shared" si="15"/>
        <v>11287.499999999998</v>
      </c>
      <c r="I122" s="43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2:27" ht="15.75" x14ac:dyDescent="0.25">
      <c r="B123" s="198" t="str">
        <f>$B$12</f>
        <v>WP2R titolo</v>
      </c>
      <c r="C123" s="102"/>
      <c r="D123" s="102"/>
      <c r="E123" s="102"/>
      <c r="F123" s="89"/>
      <c r="G123" s="90"/>
      <c r="H123" s="91"/>
      <c r="I123" s="46"/>
      <c r="J123" s="39"/>
      <c r="K123" s="39"/>
      <c r="L123" s="39"/>
      <c r="M123" s="103"/>
      <c r="N123" s="103"/>
      <c r="O123" s="103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2:27" x14ac:dyDescent="0.25">
      <c r="B124" s="132" t="s">
        <v>67</v>
      </c>
      <c r="C124" s="92"/>
      <c r="D124" s="93">
        <v>27</v>
      </c>
      <c r="E124" s="110">
        <v>0.35</v>
      </c>
      <c r="F124" s="94">
        <f>COUNTIF(I124:Z124,"=X")*E124</f>
        <v>1.0499999999999998</v>
      </c>
      <c r="G124" s="94">
        <f>COUNTIF(J124:AA124,"=X")*E124*$AE$5</f>
        <v>150.49999999999997</v>
      </c>
      <c r="H124" s="95">
        <f>G124*D124</f>
        <v>4063.4999999999991</v>
      </c>
      <c r="I124" s="47"/>
      <c r="J124" s="41"/>
      <c r="K124" s="41"/>
      <c r="L124" s="41"/>
      <c r="M124" s="96" t="s">
        <v>44</v>
      </c>
      <c r="N124" s="96" t="s">
        <v>44</v>
      </c>
      <c r="O124" s="96" t="s">
        <v>44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2:27" x14ac:dyDescent="0.25">
      <c r="B125" s="132" t="s">
        <v>68</v>
      </c>
      <c r="C125" s="92"/>
      <c r="D125" s="93"/>
      <c r="E125" s="110">
        <v>0.3</v>
      </c>
      <c r="F125" s="94">
        <f>COUNTIF(I125:Z125,"=X")*E125</f>
        <v>0.89999999999999991</v>
      </c>
      <c r="G125" s="94">
        <f>COUNTIF(J125:AA125,"=X")*E125*$AE$5</f>
        <v>129</v>
      </c>
      <c r="H125" s="95">
        <f>G125*D125</f>
        <v>0</v>
      </c>
      <c r="I125" s="47"/>
      <c r="J125" s="41"/>
      <c r="K125" s="41"/>
      <c r="L125" s="41"/>
      <c r="M125" s="96" t="s">
        <v>44</v>
      </c>
      <c r="N125" s="96" t="s">
        <v>44</v>
      </c>
      <c r="O125" s="96" t="s">
        <v>44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2:27" x14ac:dyDescent="0.25">
      <c r="B126" s="132"/>
      <c r="C126" s="92"/>
      <c r="D126" s="93"/>
      <c r="E126" s="110">
        <v>0.35</v>
      </c>
      <c r="F126" s="94">
        <f>COUNTIF(I126:Z126,"=X")*E126</f>
        <v>1.0499999999999998</v>
      </c>
      <c r="G126" s="94">
        <f>COUNTIF(J126:AA126,"=X")*E126*$AE$5</f>
        <v>150.49999999999997</v>
      </c>
      <c r="H126" s="95">
        <f>G126*D126</f>
        <v>0</v>
      </c>
      <c r="I126" s="47"/>
      <c r="J126" s="41"/>
      <c r="K126" s="41"/>
      <c r="L126" s="41"/>
      <c r="M126" s="96" t="s">
        <v>44</v>
      </c>
      <c r="N126" s="96" t="s">
        <v>44</v>
      </c>
      <c r="O126" s="96" t="s">
        <v>44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2:27" ht="15.75" thickBot="1" x14ac:dyDescent="0.3">
      <c r="B127" s="131" t="s">
        <v>0</v>
      </c>
      <c r="C127" s="92"/>
      <c r="D127" s="99"/>
      <c r="E127" s="105"/>
      <c r="F127" s="101">
        <f>SUM(F124:F126)</f>
        <v>2.9999999999999996</v>
      </c>
      <c r="G127" s="101">
        <f t="shared" ref="G127:H127" si="16">SUM(G124:G126)</f>
        <v>430</v>
      </c>
      <c r="H127" s="101">
        <f t="shared" si="16"/>
        <v>4063.4999999999991</v>
      </c>
      <c r="I127" s="47"/>
      <c r="J127" s="41"/>
      <c r="K127" s="41"/>
      <c r="L127" s="41"/>
      <c r="M127" s="42"/>
      <c r="N127" s="42"/>
      <c r="O127" s="4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2:27" ht="15.75" x14ac:dyDescent="0.25">
      <c r="B128" s="198" t="str">
        <f>$B$17</f>
        <v>WP3R titolo</v>
      </c>
      <c r="C128" s="88"/>
      <c r="D128" s="88"/>
      <c r="E128" s="88"/>
      <c r="F128" s="89"/>
      <c r="G128" s="90"/>
      <c r="H128" s="91"/>
      <c r="I128" s="106"/>
      <c r="J128" s="39"/>
      <c r="K128" s="39"/>
      <c r="L128" s="39"/>
      <c r="M128" s="39"/>
      <c r="N128" s="39"/>
      <c r="O128" s="39"/>
      <c r="P128" s="103"/>
      <c r="Q128" s="103"/>
      <c r="R128" s="103"/>
      <c r="S128" s="122"/>
      <c r="T128" s="122"/>
      <c r="U128" s="122"/>
      <c r="V128" s="122"/>
      <c r="W128" s="122"/>
      <c r="X128" s="122"/>
      <c r="Y128" s="122"/>
      <c r="Z128" s="39"/>
      <c r="AA128" s="39"/>
    </row>
    <row r="129" spans="2:27" x14ac:dyDescent="0.25">
      <c r="B129" s="130" t="s">
        <v>67</v>
      </c>
      <c r="C129" s="92"/>
      <c r="D129" s="93">
        <v>43</v>
      </c>
      <c r="E129" s="111">
        <v>0.2</v>
      </c>
      <c r="F129" s="94">
        <f>COUNTIF(J129:AA129,"=X")*E129</f>
        <v>0.60000000000000009</v>
      </c>
      <c r="G129" s="94">
        <f>COUNTIF(J129:AA129,"=X")*E129*$AE$5</f>
        <v>86.000000000000014</v>
      </c>
      <c r="H129" s="95">
        <f>G129*D129</f>
        <v>3698.0000000000005</v>
      </c>
      <c r="I129" s="47"/>
      <c r="J129" s="41"/>
      <c r="K129" s="41"/>
      <c r="L129" s="41"/>
      <c r="M129" s="41"/>
      <c r="N129" s="41"/>
      <c r="O129" s="41"/>
      <c r="P129" s="96" t="s">
        <v>44</v>
      </c>
      <c r="Q129" s="96" t="s">
        <v>44</v>
      </c>
      <c r="R129" s="96" t="s">
        <v>44</v>
      </c>
      <c r="S129" s="121"/>
      <c r="T129" s="121"/>
      <c r="U129" s="121"/>
      <c r="V129" s="121"/>
      <c r="W129" s="121"/>
      <c r="X129" s="121"/>
      <c r="Y129" s="121"/>
      <c r="Z129" s="41"/>
    </row>
    <row r="130" spans="2:27" x14ac:dyDescent="0.25">
      <c r="B130" s="130" t="s">
        <v>68</v>
      </c>
      <c r="C130" s="92"/>
      <c r="D130" s="93"/>
      <c r="E130" s="111">
        <v>0.2</v>
      </c>
      <c r="F130" s="94">
        <f>COUNTIF(J130:AA130,"=X")*E130</f>
        <v>0.60000000000000009</v>
      </c>
      <c r="G130" s="94">
        <f>COUNTIF(J130:AA130,"=X")*E130*$AE$5</f>
        <v>86.000000000000014</v>
      </c>
      <c r="H130" s="95">
        <f>G130*D130</f>
        <v>0</v>
      </c>
      <c r="I130" s="47"/>
      <c r="J130" s="41"/>
      <c r="K130" s="41"/>
      <c r="L130" s="41"/>
      <c r="M130" s="41"/>
      <c r="N130" s="41"/>
      <c r="O130" s="41"/>
      <c r="P130" s="96" t="s">
        <v>44</v>
      </c>
      <c r="Q130" s="96" t="s">
        <v>44</v>
      </c>
      <c r="R130" s="96" t="s">
        <v>44</v>
      </c>
      <c r="S130" s="121"/>
      <c r="T130" s="121"/>
      <c r="U130" s="121"/>
      <c r="V130" s="121"/>
      <c r="W130" s="121"/>
      <c r="X130" s="121"/>
      <c r="Y130" s="121"/>
      <c r="Z130" s="41"/>
    </row>
    <row r="131" spans="2:27" x14ac:dyDescent="0.25">
      <c r="B131" s="133"/>
      <c r="C131" s="92"/>
      <c r="D131" s="93"/>
      <c r="E131" s="111">
        <v>0.2</v>
      </c>
      <c r="F131" s="94">
        <f>COUNTIF(J131:AA131,"=X")*E131</f>
        <v>0.60000000000000009</v>
      </c>
      <c r="G131" s="94">
        <f>COUNTIF(J131:AA131,"=X")*E131*$AE$5</f>
        <v>86.000000000000014</v>
      </c>
      <c r="H131" s="95">
        <f>G131*D131</f>
        <v>0</v>
      </c>
      <c r="I131" s="47"/>
      <c r="J131" s="41"/>
      <c r="K131" s="41"/>
      <c r="L131" s="41"/>
      <c r="M131" s="41"/>
      <c r="N131" s="41"/>
      <c r="O131" s="41"/>
      <c r="P131" s="96" t="s">
        <v>44</v>
      </c>
      <c r="Q131" s="96" t="s">
        <v>44</v>
      </c>
      <c r="R131" s="96" t="s">
        <v>44</v>
      </c>
      <c r="S131" s="121"/>
      <c r="T131" s="121"/>
      <c r="U131" s="121"/>
      <c r="V131" s="121"/>
      <c r="W131" s="121"/>
      <c r="X131" s="121"/>
      <c r="Y131" s="121"/>
      <c r="Z131" s="41"/>
    </row>
    <row r="132" spans="2:27" ht="15.75" thickBot="1" x14ac:dyDescent="0.3">
      <c r="B132" s="123" t="s">
        <v>0</v>
      </c>
      <c r="C132" s="108"/>
      <c r="D132" s="124"/>
      <c r="E132" s="125"/>
      <c r="F132" s="126">
        <f>SUM(F129:F131)</f>
        <v>1.8000000000000003</v>
      </c>
      <c r="G132" s="126">
        <f t="shared" ref="G132:H132" si="17">SUM(G129:G131)</f>
        <v>258.00000000000006</v>
      </c>
      <c r="H132" s="126">
        <f t="shared" si="17"/>
        <v>3698.0000000000005</v>
      </c>
      <c r="I132" s="44"/>
      <c r="J132" s="48"/>
      <c r="K132" s="48"/>
      <c r="L132" s="48"/>
      <c r="M132" s="48"/>
      <c r="N132" s="48"/>
      <c r="O132" s="48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8"/>
      <c r="AA132" s="49"/>
    </row>
  </sheetData>
  <mergeCells count="66">
    <mergeCell ref="AJ6:AM6"/>
    <mergeCell ref="A7:A11"/>
    <mergeCell ref="A12:A16"/>
    <mergeCell ref="A17:A21"/>
    <mergeCell ref="AJ1:AJ2"/>
    <mergeCell ref="AK1:AM1"/>
    <mergeCell ref="J2:Y2"/>
    <mergeCell ref="J4:L4"/>
    <mergeCell ref="M4:O4"/>
    <mergeCell ref="P4:R4"/>
    <mergeCell ref="S4:U4"/>
    <mergeCell ref="V4:X4"/>
    <mergeCell ref="Y4:AA4"/>
    <mergeCell ref="B4:B5"/>
    <mergeCell ref="J25:Y25"/>
    <mergeCell ref="B27:B28"/>
    <mergeCell ref="J27:L27"/>
    <mergeCell ref="M27:O27"/>
    <mergeCell ref="P27:R27"/>
    <mergeCell ref="S27:U27"/>
    <mergeCell ref="J5:U5"/>
    <mergeCell ref="V5:AA5"/>
    <mergeCell ref="B49:B50"/>
    <mergeCell ref="J49:L49"/>
    <mergeCell ref="M49:O49"/>
    <mergeCell ref="P49:R49"/>
    <mergeCell ref="S49:U49"/>
    <mergeCell ref="V49:X49"/>
    <mergeCell ref="Y49:AA49"/>
    <mergeCell ref="J50:U50"/>
    <mergeCell ref="V50:AA50"/>
    <mergeCell ref="V27:X27"/>
    <mergeCell ref="Y27:AA27"/>
    <mergeCell ref="J28:U28"/>
    <mergeCell ref="V28:AA28"/>
    <mergeCell ref="J47:Y47"/>
    <mergeCell ref="J69:Y69"/>
    <mergeCell ref="B71:B72"/>
    <mergeCell ref="J71:L71"/>
    <mergeCell ref="M71:O71"/>
    <mergeCell ref="P71:R71"/>
    <mergeCell ref="S71:U71"/>
    <mergeCell ref="B93:B94"/>
    <mergeCell ref="J93:L93"/>
    <mergeCell ref="M93:O93"/>
    <mergeCell ref="P93:R93"/>
    <mergeCell ref="S93:U93"/>
    <mergeCell ref="V71:X71"/>
    <mergeCell ref="Y71:AA71"/>
    <mergeCell ref="J72:U72"/>
    <mergeCell ref="V72:AA72"/>
    <mergeCell ref="J91:Y91"/>
    <mergeCell ref="B115:B116"/>
    <mergeCell ref="J115:L115"/>
    <mergeCell ref="M115:O115"/>
    <mergeCell ref="P115:R115"/>
    <mergeCell ref="S115:U115"/>
    <mergeCell ref="V115:X115"/>
    <mergeCell ref="Y115:AA115"/>
    <mergeCell ref="J116:U116"/>
    <mergeCell ref="V116:AA116"/>
    <mergeCell ref="V93:X93"/>
    <mergeCell ref="Y93:AA93"/>
    <mergeCell ref="J94:U94"/>
    <mergeCell ref="V94:AA94"/>
    <mergeCell ref="J113:Y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F470-45C1-CE40-BD41-5D8A308093D2}">
  <dimension ref="A1:AM132"/>
  <sheetViews>
    <sheetView workbookViewId="0">
      <selection activeCell="B112" sqref="B112"/>
    </sheetView>
  </sheetViews>
  <sheetFormatPr defaultColWidth="8.85546875" defaultRowHeight="15" x14ac:dyDescent="0.25"/>
  <cols>
    <col min="2" max="2" width="65.7109375" bestFit="1" customWidth="1"/>
    <col min="3" max="3" width="4" bestFit="1" customWidth="1"/>
    <col min="4" max="4" width="8.42578125" customWidth="1"/>
    <col min="5" max="5" width="10.42578125" customWidth="1"/>
    <col min="6" max="6" width="9.85546875" customWidth="1"/>
    <col min="7" max="7" width="11.42578125" bestFit="1" customWidth="1"/>
    <col min="8" max="8" width="11.7109375" customWidth="1"/>
    <col min="9" max="9" width="1.28515625" customWidth="1"/>
    <col min="10" max="10" width="3.42578125" bestFit="1" customWidth="1"/>
    <col min="11" max="11" width="3.7109375" bestFit="1" customWidth="1"/>
    <col min="12" max="12" width="2.85546875" bestFit="1" customWidth="1"/>
    <col min="13" max="13" width="3.42578125" bestFit="1" customWidth="1"/>
    <col min="14" max="14" width="3.140625" bestFit="1" customWidth="1"/>
    <col min="15" max="15" width="3.7109375" bestFit="1" customWidth="1"/>
    <col min="16" max="16" width="3.28515625" bestFit="1" customWidth="1"/>
    <col min="17" max="17" width="3.85546875" bestFit="1" customWidth="1"/>
    <col min="18" max="19" width="3.140625" bestFit="1" customWidth="1"/>
    <col min="20" max="20" width="3.42578125" bestFit="1" customWidth="1"/>
    <col min="21" max="21" width="3" bestFit="1" customWidth="1"/>
    <col min="22" max="22" width="3.140625" bestFit="1" customWidth="1"/>
    <col min="23" max="23" width="3.7109375" bestFit="1" customWidth="1"/>
    <col min="24" max="24" width="2.85546875" bestFit="1" customWidth="1"/>
    <col min="25" max="25" width="3.140625" bestFit="1" customWidth="1"/>
    <col min="26" max="26" width="3.85546875" bestFit="1" customWidth="1"/>
    <col min="27" max="27" width="3" bestFit="1" customWidth="1"/>
    <col min="28" max="28" width="16.85546875" customWidth="1"/>
    <col min="29" max="29" width="10.85546875" customWidth="1"/>
    <col min="31" max="31" width="6.42578125" bestFit="1" customWidth="1"/>
    <col min="36" max="36" width="22.7109375" bestFit="1" customWidth="1"/>
    <col min="37" max="37" width="8.42578125" bestFit="1" customWidth="1"/>
    <col min="38" max="38" width="11" bestFit="1" customWidth="1"/>
    <col min="39" max="39" width="6.7109375" bestFit="1" customWidth="1"/>
  </cols>
  <sheetData>
    <row r="1" spans="1:39" x14ac:dyDescent="0.25">
      <c r="B1" s="68"/>
      <c r="C1" s="69"/>
      <c r="D1" s="69"/>
      <c r="E1" s="69"/>
      <c r="F1" s="69"/>
      <c r="G1" s="69"/>
      <c r="H1" s="69"/>
      <c r="AJ1" s="249" t="s">
        <v>45</v>
      </c>
      <c r="AK1" s="251" t="s">
        <v>46</v>
      </c>
      <c r="AL1" s="252"/>
      <c r="AM1" s="253"/>
    </row>
    <row r="2" spans="1:39" ht="23.25" x14ac:dyDescent="0.35">
      <c r="A2" s="32"/>
      <c r="B2" s="32"/>
      <c r="C2" s="70"/>
      <c r="D2" s="70"/>
      <c r="E2" s="70"/>
      <c r="F2" s="71" t="s">
        <v>47</v>
      </c>
      <c r="G2" s="71" t="s">
        <v>48</v>
      </c>
      <c r="H2" s="71" t="s">
        <v>49</v>
      </c>
      <c r="I2" s="32"/>
      <c r="J2" s="24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AC2" s="72"/>
      <c r="AD2" s="73" t="s">
        <v>50</v>
      </c>
      <c r="AE2">
        <f>AF2/8</f>
        <v>215</v>
      </c>
      <c r="AF2" s="74">
        <v>1720</v>
      </c>
      <c r="AG2" s="75" t="s">
        <v>51</v>
      </c>
      <c r="AJ2" s="250"/>
      <c r="AK2" s="76" t="s">
        <v>52</v>
      </c>
      <c r="AL2" s="76" t="s">
        <v>53</v>
      </c>
      <c r="AM2" s="76" t="s">
        <v>54</v>
      </c>
    </row>
    <row r="3" spans="1:39" ht="15.75" thickBot="1" x14ac:dyDescent="0.3">
      <c r="A3" s="32"/>
      <c r="C3" s="71"/>
      <c r="D3" s="71"/>
      <c r="E3" s="71"/>
      <c r="F3" s="77">
        <f>F11+F16+F21</f>
        <v>8.25</v>
      </c>
      <c r="G3" s="77">
        <f>G11+G16+G21</f>
        <v>1182.5</v>
      </c>
      <c r="H3" s="78">
        <f>H11+H16+H21</f>
        <v>19048.999999999996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AC3" s="72"/>
      <c r="AD3" s="73" t="s">
        <v>55</v>
      </c>
      <c r="AE3" s="79">
        <f>AE2/12</f>
        <v>17.916666666666668</v>
      </c>
      <c r="AJ3" s="80" t="s">
        <v>56</v>
      </c>
      <c r="AK3" s="81">
        <v>75</v>
      </c>
      <c r="AL3" s="81">
        <v>73</v>
      </c>
      <c r="AM3" s="81">
        <v>55</v>
      </c>
    </row>
    <row r="4" spans="1:39" ht="20.100000000000001" customHeight="1" thickBot="1" x14ac:dyDescent="0.3">
      <c r="A4" s="32"/>
      <c r="B4" s="255" t="s">
        <v>71</v>
      </c>
      <c r="C4" s="70"/>
      <c r="D4" s="70"/>
      <c r="E4" s="70"/>
      <c r="F4" s="82"/>
      <c r="G4" s="82"/>
      <c r="H4" s="83"/>
      <c r="I4" s="32"/>
      <c r="J4" s="235" t="s">
        <v>28</v>
      </c>
      <c r="K4" s="236"/>
      <c r="L4" s="236"/>
      <c r="M4" s="236" t="s">
        <v>29</v>
      </c>
      <c r="N4" s="236"/>
      <c r="O4" s="236"/>
      <c r="P4" s="236" t="s">
        <v>30</v>
      </c>
      <c r="Q4" s="236"/>
      <c r="R4" s="236"/>
      <c r="S4" s="236" t="s">
        <v>31</v>
      </c>
      <c r="T4" s="236"/>
      <c r="U4" s="245"/>
      <c r="V4" s="235" t="s">
        <v>28</v>
      </c>
      <c r="W4" s="236"/>
      <c r="X4" s="236"/>
      <c r="Y4" s="236" t="s">
        <v>29</v>
      </c>
      <c r="Z4" s="236"/>
      <c r="AA4" s="236"/>
      <c r="AC4" s="72"/>
      <c r="AD4" s="73" t="s">
        <v>57</v>
      </c>
      <c r="AE4">
        <f>AE2*8</f>
        <v>1720</v>
      </c>
      <c r="AJ4" s="80" t="s">
        <v>58</v>
      </c>
      <c r="AK4" s="81">
        <v>43</v>
      </c>
      <c r="AL4" s="81">
        <v>48</v>
      </c>
      <c r="AM4" s="81">
        <v>33</v>
      </c>
    </row>
    <row r="5" spans="1:39" ht="15.95" customHeight="1" thickBot="1" x14ac:dyDescent="0.3">
      <c r="A5" s="32"/>
      <c r="B5" s="256"/>
      <c r="C5" s="70"/>
      <c r="D5" s="70"/>
      <c r="E5" s="70"/>
      <c r="F5" s="84"/>
      <c r="G5" s="70"/>
      <c r="H5" s="85"/>
      <c r="I5" s="32"/>
      <c r="J5" s="237">
        <v>2021</v>
      </c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40">
        <v>2022</v>
      </c>
      <c r="W5" s="241"/>
      <c r="X5" s="241"/>
      <c r="Y5" s="241"/>
      <c r="Z5" s="241"/>
      <c r="AA5" s="241"/>
      <c r="AC5" s="72"/>
      <c r="AD5" s="73" t="s">
        <v>59</v>
      </c>
      <c r="AE5" s="79">
        <f>AE3*8</f>
        <v>143.33333333333334</v>
      </c>
      <c r="AJ5" s="80" t="s">
        <v>60</v>
      </c>
      <c r="AK5" s="81">
        <v>27</v>
      </c>
      <c r="AL5" s="81">
        <v>31</v>
      </c>
      <c r="AM5" s="81">
        <v>29</v>
      </c>
    </row>
    <row r="6" spans="1:39" ht="45.75" thickBot="1" x14ac:dyDescent="0.35">
      <c r="A6" s="32"/>
      <c r="B6" s="127" t="s">
        <v>77</v>
      </c>
      <c r="C6" s="71"/>
      <c r="D6" s="86" t="s">
        <v>61</v>
      </c>
      <c r="E6" s="87" t="s">
        <v>62</v>
      </c>
      <c r="F6" s="87" t="s">
        <v>63</v>
      </c>
      <c r="G6" s="87" t="s">
        <v>64</v>
      </c>
      <c r="H6" s="87" t="s">
        <v>65</v>
      </c>
      <c r="I6" s="32"/>
      <c r="J6" s="33" t="s">
        <v>32</v>
      </c>
      <c r="K6" s="34" t="s">
        <v>33</v>
      </c>
      <c r="L6" s="34" t="s">
        <v>34</v>
      </c>
      <c r="M6" s="34" t="s">
        <v>35</v>
      </c>
      <c r="N6" s="34" t="s">
        <v>36</v>
      </c>
      <c r="O6" s="34" t="s">
        <v>37</v>
      </c>
      <c r="P6" s="34" t="s">
        <v>38</v>
      </c>
      <c r="Q6" s="34" t="s">
        <v>39</v>
      </c>
      <c r="R6" s="34" t="s">
        <v>40</v>
      </c>
      <c r="S6" s="34" t="s">
        <v>41</v>
      </c>
      <c r="T6" s="34" t="s">
        <v>42</v>
      </c>
      <c r="U6" s="35" t="s">
        <v>43</v>
      </c>
      <c r="V6" s="33" t="s">
        <v>32</v>
      </c>
      <c r="W6" s="34" t="s">
        <v>33</v>
      </c>
      <c r="X6" s="34" t="s">
        <v>34</v>
      </c>
      <c r="Y6" s="34" t="s">
        <v>35</v>
      </c>
      <c r="Z6" s="34" t="s">
        <v>36</v>
      </c>
      <c r="AA6" s="34" t="s">
        <v>37</v>
      </c>
      <c r="AJ6" s="246" t="s">
        <v>66</v>
      </c>
      <c r="AK6" s="246"/>
      <c r="AL6" s="246"/>
      <c r="AM6" s="246"/>
    </row>
    <row r="7" spans="1:39" ht="23.1" customHeight="1" x14ac:dyDescent="0.25">
      <c r="A7" s="247"/>
      <c r="B7" s="193" t="s">
        <v>94</v>
      </c>
      <c r="C7" s="88"/>
      <c r="D7" s="88"/>
      <c r="E7" s="88"/>
      <c r="F7" s="89"/>
      <c r="G7" s="90"/>
      <c r="H7" s="91"/>
      <c r="I7" s="37"/>
      <c r="J7" s="136"/>
      <c r="K7" s="136"/>
      <c r="L7" s="136"/>
      <c r="M7" s="137"/>
      <c r="N7" s="39"/>
      <c r="O7" s="39"/>
      <c r="P7" s="39"/>
      <c r="Q7" s="39"/>
      <c r="R7" s="39"/>
      <c r="S7" s="134"/>
      <c r="T7" s="134"/>
      <c r="U7" s="134"/>
      <c r="V7" s="39"/>
      <c r="W7" s="39"/>
      <c r="X7" s="39"/>
      <c r="Y7" s="39"/>
      <c r="Z7" s="39"/>
      <c r="AA7" s="39"/>
    </row>
    <row r="8" spans="1:39" x14ac:dyDescent="0.25">
      <c r="A8" s="247"/>
      <c r="B8" s="40" t="s">
        <v>67</v>
      </c>
      <c r="C8" s="92"/>
      <c r="D8" s="93">
        <v>75</v>
      </c>
      <c r="E8" s="109">
        <v>0.35</v>
      </c>
      <c r="F8" s="94">
        <f>COUNTIF(I8:Z8,"=X")*E8</f>
        <v>1.0499999999999998</v>
      </c>
      <c r="G8" s="94">
        <f>COUNTIF(J8:AA8,"=X")*E8*$AE$5</f>
        <v>150.49999999999997</v>
      </c>
      <c r="H8" s="95">
        <f>G8*D8</f>
        <v>11287.499999999998</v>
      </c>
      <c r="I8" s="41"/>
      <c r="J8" s="121"/>
      <c r="K8" s="121"/>
      <c r="L8" s="121"/>
      <c r="M8" s="121"/>
      <c r="N8" s="42"/>
      <c r="O8" s="42"/>
      <c r="P8" s="42"/>
      <c r="Q8" s="42"/>
      <c r="R8" s="42"/>
      <c r="S8" s="96" t="s">
        <v>44</v>
      </c>
      <c r="T8" s="96" t="s">
        <v>44</v>
      </c>
      <c r="U8" s="96" t="s">
        <v>44</v>
      </c>
      <c r="V8" s="42"/>
      <c r="W8" s="42"/>
      <c r="X8" s="42"/>
      <c r="Y8" s="42"/>
      <c r="Z8" s="42"/>
      <c r="AA8" s="42"/>
    </row>
    <row r="9" spans="1:39" x14ac:dyDescent="0.25">
      <c r="A9" s="247"/>
      <c r="B9" s="40" t="s">
        <v>68</v>
      </c>
      <c r="C9" s="92"/>
      <c r="D9" s="93"/>
      <c r="E9" s="109">
        <v>0.4</v>
      </c>
      <c r="F9" s="94">
        <f>COUNTIF(I9:Z9,"=X")*E9</f>
        <v>1.2000000000000002</v>
      </c>
      <c r="G9" s="94">
        <f>COUNTIF(J9:AA9,"=X")*E9*$AE$5</f>
        <v>172.00000000000003</v>
      </c>
      <c r="H9" s="95">
        <f>G9*D9</f>
        <v>0</v>
      </c>
      <c r="I9" s="41"/>
      <c r="J9" s="121"/>
      <c r="K9" s="121"/>
      <c r="L9" s="121"/>
      <c r="M9" s="121"/>
      <c r="N9" s="42"/>
      <c r="O9" s="42"/>
      <c r="P9" s="42"/>
      <c r="Q9" s="42"/>
      <c r="R9" s="42"/>
      <c r="S9" s="96" t="s">
        <v>44</v>
      </c>
      <c r="T9" s="96" t="s">
        <v>44</v>
      </c>
      <c r="U9" s="96" t="s">
        <v>44</v>
      </c>
      <c r="V9" s="42"/>
      <c r="W9" s="42"/>
      <c r="X9" s="42"/>
      <c r="Y9" s="42"/>
      <c r="Z9" s="42"/>
      <c r="AA9" s="42"/>
    </row>
    <row r="10" spans="1:39" x14ac:dyDescent="0.25">
      <c r="A10" s="247"/>
      <c r="B10" s="40"/>
      <c r="C10" s="92"/>
      <c r="D10" s="93"/>
      <c r="E10" s="109">
        <v>0.4</v>
      </c>
      <c r="F10" s="94">
        <f>COUNTIF(I10:Z10,"=X")*E10</f>
        <v>1.2000000000000002</v>
      </c>
      <c r="G10" s="94">
        <f>COUNTIF(J10:AA10,"=X")*E10*$AE$5</f>
        <v>172.00000000000003</v>
      </c>
      <c r="H10" s="95">
        <f>G10*D10</f>
        <v>0</v>
      </c>
      <c r="I10" s="43"/>
      <c r="J10" s="121"/>
      <c r="K10" s="121"/>
      <c r="L10" s="121"/>
      <c r="M10" s="121"/>
      <c r="N10" s="42"/>
      <c r="O10" s="42"/>
      <c r="P10" s="42"/>
      <c r="Q10" s="42"/>
      <c r="R10" s="97"/>
      <c r="S10" s="96" t="s">
        <v>44</v>
      </c>
      <c r="T10" s="96" t="s">
        <v>44</v>
      </c>
      <c r="U10" s="96" t="s">
        <v>44</v>
      </c>
      <c r="V10" s="42"/>
      <c r="W10" s="42"/>
      <c r="X10" s="42"/>
      <c r="Y10" s="42"/>
      <c r="Z10" s="42"/>
      <c r="AA10" s="42"/>
    </row>
    <row r="11" spans="1:39" ht="15.75" thickBot="1" x14ac:dyDescent="0.3">
      <c r="A11" s="247"/>
      <c r="B11" s="98" t="s">
        <v>0</v>
      </c>
      <c r="C11" s="92"/>
      <c r="D11" s="99"/>
      <c r="E11" s="100"/>
      <c r="F11" s="101">
        <f>SUM(F8:F10)</f>
        <v>3.45</v>
      </c>
      <c r="G11" s="101">
        <f t="shared" ref="G11:H11" si="0">SUM(G8:G10)</f>
        <v>494.5</v>
      </c>
      <c r="H11" s="101">
        <f t="shared" si="0"/>
        <v>11287.499999999998</v>
      </c>
      <c r="I11" s="4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9" ht="15.6" customHeight="1" x14ac:dyDescent="0.25">
      <c r="A12" s="248"/>
      <c r="B12" s="193" t="s">
        <v>95</v>
      </c>
      <c r="C12" s="102"/>
      <c r="D12" s="102"/>
      <c r="E12" s="102"/>
      <c r="F12" s="89"/>
      <c r="G12" s="90"/>
      <c r="H12" s="91"/>
      <c r="I12" s="46"/>
      <c r="J12" s="39"/>
      <c r="K12" s="39"/>
      <c r="L12" s="39"/>
      <c r="M12" s="122"/>
      <c r="N12" s="122"/>
      <c r="O12" s="122"/>
      <c r="P12" s="137"/>
      <c r="Q12" s="39"/>
      <c r="R12" s="39"/>
      <c r="S12" s="39"/>
      <c r="T12" s="39"/>
      <c r="U12" s="39"/>
      <c r="V12" s="134"/>
      <c r="W12" s="134"/>
      <c r="X12" s="134"/>
      <c r="Y12" s="39"/>
      <c r="Z12" s="39"/>
      <c r="AA12" s="39"/>
    </row>
    <row r="13" spans="1:39" x14ac:dyDescent="0.25">
      <c r="A13" s="248"/>
      <c r="B13" s="104" t="s">
        <v>67</v>
      </c>
      <c r="C13" s="92"/>
      <c r="D13" s="93">
        <v>27</v>
      </c>
      <c r="E13" s="110">
        <v>0.35</v>
      </c>
      <c r="F13" s="94">
        <f>COUNTIF(I13:Z13,"=X")*E13</f>
        <v>1.0499999999999998</v>
      </c>
      <c r="G13" s="94">
        <f>COUNTIF(J13:AA13,"=X")*E13*$AE$5</f>
        <v>150.49999999999997</v>
      </c>
      <c r="H13" s="95">
        <f>G13*D13</f>
        <v>4063.4999999999991</v>
      </c>
      <c r="I13" s="47"/>
      <c r="J13" s="41"/>
      <c r="K13" s="41"/>
      <c r="L13" s="41"/>
      <c r="M13" s="121"/>
      <c r="N13" s="121"/>
      <c r="O13" s="121"/>
      <c r="P13" s="138"/>
      <c r="Q13" s="41"/>
      <c r="R13" s="41"/>
      <c r="S13" s="41"/>
      <c r="T13" s="41"/>
      <c r="U13" s="41"/>
      <c r="V13" s="104" t="s">
        <v>44</v>
      </c>
      <c r="W13" s="104" t="s">
        <v>44</v>
      </c>
      <c r="X13" s="104" t="s">
        <v>44</v>
      </c>
      <c r="Y13" s="41"/>
      <c r="Z13" s="41"/>
      <c r="AA13" s="41"/>
    </row>
    <row r="14" spans="1:39" x14ac:dyDescent="0.25">
      <c r="A14" s="248"/>
      <c r="B14" s="104" t="s">
        <v>68</v>
      </c>
      <c r="C14" s="92"/>
      <c r="D14" s="93"/>
      <c r="E14" s="110">
        <v>0.3</v>
      </c>
      <c r="F14" s="94">
        <f>COUNTIF(I14:Z14,"=X")*E14</f>
        <v>0.89999999999999991</v>
      </c>
      <c r="G14" s="94">
        <f>COUNTIF(J14:AA14,"=X")*E14*$AE$5</f>
        <v>129</v>
      </c>
      <c r="H14" s="95">
        <f>G14*D14</f>
        <v>0</v>
      </c>
      <c r="I14" s="47"/>
      <c r="J14" s="41"/>
      <c r="K14" s="41"/>
      <c r="L14" s="41"/>
      <c r="M14" s="121"/>
      <c r="N14" s="121"/>
      <c r="O14" s="121"/>
      <c r="P14" s="138"/>
      <c r="Q14" s="41"/>
      <c r="R14" s="41"/>
      <c r="S14" s="41"/>
      <c r="T14" s="41"/>
      <c r="U14" s="41"/>
      <c r="V14" s="104" t="s">
        <v>44</v>
      </c>
      <c r="W14" s="104" t="s">
        <v>44</v>
      </c>
      <c r="X14" s="104" t="s">
        <v>44</v>
      </c>
      <c r="Y14" s="41"/>
      <c r="Z14" s="41"/>
      <c r="AA14" s="41"/>
    </row>
    <row r="15" spans="1:39" x14ac:dyDescent="0.25">
      <c r="A15" s="248"/>
      <c r="B15" s="104"/>
      <c r="C15" s="92"/>
      <c r="D15" s="93"/>
      <c r="E15" s="110">
        <v>0.35</v>
      </c>
      <c r="F15" s="94">
        <f>COUNTIF(I15:Z15,"=X")*E15</f>
        <v>1.0499999999999998</v>
      </c>
      <c r="G15" s="94">
        <f>COUNTIF(J15:AA15,"=X")*E15*$AE$5</f>
        <v>150.49999999999997</v>
      </c>
      <c r="H15" s="95">
        <f>G15*D15</f>
        <v>0</v>
      </c>
      <c r="I15" s="47"/>
      <c r="J15" s="41"/>
      <c r="K15" s="41"/>
      <c r="L15" s="41"/>
      <c r="M15" s="121"/>
      <c r="N15" s="121"/>
      <c r="O15" s="121"/>
      <c r="P15" s="138"/>
      <c r="Q15" s="41"/>
      <c r="R15" s="41"/>
      <c r="S15" s="41"/>
      <c r="T15" s="41"/>
      <c r="U15" s="41"/>
      <c r="V15" s="104" t="s">
        <v>44</v>
      </c>
      <c r="W15" s="104" t="s">
        <v>44</v>
      </c>
      <c r="X15" s="104" t="s">
        <v>44</v>
      </c>
      <c r="Y15" s="41"/>
      <c r="Z15" s="41"/>
      <c r="AA15" s="41"/>
    </row>
    <row r="16" spans="1:39" ht="15.75" thickBot="1" x14ac:dyDescent="0.3">
      <c r="A16" s="248"/>
      <c r="B16" s="98" t="s">
        <v>0</v>
      </c>
      <c r="C16" s="92"/>
      <c r="D16" s="99"/>
      <c r="E16" s="105"/>
      <c r="F16" s="101">
        <f>SUM(F13:F15)</f>
        <v>2.9999999999999996</v>
      </c>
      <c r="G16" s="101">
        <f t="shared" ref="G16:H16" si="1">SUM(G13:G15)</f>
        <v>430</v>
      </c>
      <c r="H16" s="101">
        <f t="shared" si="1"/>
        <v>4063.4999999999991</v>
      </c>
      <c r="I16" s="47"/>
      <c r="J16" s="41"/>
      <c r="K16" s="41"/>
      <c r="L16" s="41"/>
      <c r="M16" s="42"/>
      <c r="N16" s="42"/>
      <c r="O16" s="42"/>
      <c r="P16" s="41"/>
      <c r="Q16" s="41"/>
      <c r="R16" s="41"/>
      <c r="S16" s="41"/>
      <c r="T16" s="41"/>
      <c r="U16" s="41"/>
      <c r="V16" s="48"/>
      <c r="W16" s="48"/>
      <c r="X16" s="48"/>
      <c r="Y16" s="41"/>
      <c r="Z16" s="41"/>
      <c r="AA16" s="41"/>
    </row>
    <row r="17" spans="1:27" ht="15.75" x14ac:dyDescent="0.25">
      <c r="A17" s="248"/>
      <c r="B17" s="193" t="s">
        <v>96</v>
      </c>
      <c r="C17" s="88"/>
      <c r="D17" s="88"/>
      <c r="E17" s="88"/>
      <c r="F17" s="89"/>
      <c r="G17" s="90"/>
      <c r="H17" s="91"/>
      <c r="I17" s="106"/>
      <c r="J17" s="39"/>
      <c r="K17" s="39"/>
      <c r="L17" s="39"/>
      <c r="M17" s="39"/>
      <c r="N17" s="39"/>
      <c r="O17" s="39"/>
      <c r="P17" s="122"/>
      <c r="Q17" s="122"/>
      <c r="R17" s="122"/>
      <c r="S17" s="122"/>
      <c r="T17" s="122"/>
      <c r="U17" s="122"/>
      <c r="Y17" s="135"/>
      <c r="Z17" s="135"/>
      <c r="AA17" s="135"/>
    </row>
    <row r="18" spans="1:27" x14ac:dyDescent="0.25">
      <c r="A18" s="248"/>
      <c r="B18" s="40" t="s">
        <v>67</v>
      </c>
      <c r="C18" s="92"/>
      <c r="D18" s="93">
        <v>43</v>
      </c>
      <c r="E18" s="111">
        <v>0.2</v>
      </c>
      <c r="F18" s="94">
        <f>COUNTIF(J18:AA18,"=X")*E18</f>
        <v>0.60000000000000009</v>
      </c>
      <c r="G18" s="94">
        <f>COUNTIF(J18:AA18,"=X")*E18*$AE$5</f>
        <v>86.000000000000014</v>
      </c>
      <c r="H18" s="95">
        <f>G18*D18</f>
        <v>3698.0000000000005</v>
      </c>
      <c r="I18" s="47"/>
      <c r="J18" s="41"/>
      <c r="K18" s="41"/>
      <c r="L18" s="41"/>
      <c r="M18" s="41"/>
      <c r="N18" s="41"/>
      <c r="O18" s="41"/>
      <c r="P18" s="121"/>
      <c r="Q18" s="121"/>
      <c r="R18" s="121"/>
      <c r="S18" s="121"/>
      <c r="T18" s="121"/>
      <c r="U18" s="121"/>
      <c r="Y18" s="96" t="s">
        <v>44</v>
      </c>
      <c r="Z18" s="96" t="s">
        <v>44</v>
      </c>
      <c r="AA18" s="96" t="s">
        <v>44</v>
      </c>
    </row>
    <row r="19" spans="1:27" x14ac:dyDescent="0.25">
      <c r="A19" s="248"/>
      <c r="B19" s="40" t="s">
        <v>68</v>
      </c>
      <c r="C19" s="92"/>
      <c r="D19" s="93"/>
      <c r="E19" s="111">
        <v>0.2</v>
      </c>
      <c r="F19" s="94">
        <f>COUNTIF(J19:AA19,"=X")*E19</f>
        <v>0.60000000000000009</v>
      </c>
      <c r="G19" s="94">
        <f>COUNTIF(J19:AA19,"=X")*E19*$AE$5</f>
        <v>86.000000000000014</v>
      </c>
      <c r="H19" s="95">
        <f>G19*D19</f>
        <v>0</v>
      </c>
      <c r="I19" s="47"/>
      <c r="J19" s="41"/>
      <c r="K19" s="41"/>
      <c r="L19" s="41"/>
      <c r="M19" s="41"/>
      <c r="N19" s="41"/>
      <c r="O19" s="41"/>
      <c r="P19" s="121"/>
      <c r="Q19" s="121"/>
      <c r="R19" s="121"/>
      <c r="S19" s="121"/>
      <c r="T19" s="121"/>
      <c r="U19" s="121"/>
      <c r="Y19" s="96" t="s">
        <v>44</v>
      </c>
      <c r="Z19" s="96" t="s">
        <v>44</v>
      </c>
      <c r="AA19" s="96" t="s">
        <v>44</v>
      </c>
    </row>
    <row r="20" spans="1:27" x14ac:dyDescent="0.25">
      <c r="A20" s="248"/>
      <c r="B20" s="107"/>
      <c r="C20" s="92"/>
      <c r="D20" s="93"/>
      <c r="E20" s="111">
        <v>0.2</v>
      </c>
      <c r="F20" s="94">
        <f>COUNTIF(J20:AA20,"=X")*E20</f>
        <v>0.60000000000000009</v>
      </c>
      <c r="G20" s="94">
        <f>COUNTIF(J20:AA20,"=X")*E20*$AE$5</f>
        <v>86.000000000000014</v>
      </c>
      <c r="H20" s="95">
        <f>G20*D20</f>
        <v>0</v>
      </c>
      <c r="I20" s="47"/>
      <c r="J20" s="41"/>
      <c r="K20" s="41"/>
      <c r="L20" s="41"/>
      <c r="M20" s="41"/>
      <c r="N20" s="41"/>
      <c r="O20" s="41"/>
      <c r="P20" s="121"/>
      <c r="Q20" s="121"/>
      <c r="R20" s="121"/>
      <c r="S20" s="121"/>
      <c r="T20" s="121"/>
      <c r="U20" s="121"/>
      <c r="Y20" s="96" t="s">
        <v>44</v>
      </c>
      <c r="Z20" s="96" t="s">
        <v>44</v>
      </c>
      <c r="AA20" s="96" t="s">
        <v>44</v>
      </c>
    </row>
    <row r="21" spans="1:27" ht="15.75" thickBot="1" x14ac:dyDescent="0.3">
      <c r="A21" s="248"/>
      <c r="B21" s="123" t="s">
        <v>0</v>
      </c>
      <c r="C21" s="108"/>
      <c r="D21" s="124"/>
      <c r="E21" s="125"/>
      <c r="F21" s="126">
        <f>SUM(F18:F20)</f>
        <v>1.8000000000000003</v>
      </c>
      <c r="G21" s="126">
        <f t="shared" ref="G21:H21" si="2">SUM(G18:G20)</f>
        <v>258.00000000000006</v>
      </c>
      <c r="H21" s="126">
        <f t="shared" si="2"/>
        <v>3698.0000000000005</v>
      </c>
      <c r="I21" s="44"/>
      <c r="J21" s="48"/>
      <c r="K21" s="48"/>
      <c r="L21" s="48"/>
      <c r="M21" s="48"/>
      <c r="N21" s="48"/>
      <c r="O21" s="48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8"/>
      <c r="AA21" s="49"/>
    </row>
    <row r="25" spans="1:27" ht="23.25" x14ac:dyDescent="0.35">
      <c r="B25" s="32"/>
      <c r="C25" s="70"/>
      <c r="D25" s="70"/>
      <c r="E25" s="70"/>
      <c r="F25" s="71" t="s">
        <v>47</v>
      </c>
      <c r="G25" s="71" t="s">
        <v>48</v>
      </c>
      <c r="H25" s="71" t="s">
        <v>49</v>
      </c>
      <c r="I25" s="32"/>
      <c r="J25" s="242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</row>
    <row r="26" spans="1:27" ht="15.75" thickBot="1" x14ac:dyDescent="0.3">
      <c r="C26" s="71"/>
      <c r="D26" s="71"/>
      <c r="E26" s="71"/>
      <c r="F26" s="77">
        <f>F34+F39+F44</f>
        <v>8.25</v>
      </c>
      <c r="G26" s="77">
        <f>G34+G39+G44</f>
        <v>1182.5</v>
      </c>
      <c r="H26" s="78">
        <f>H34+H39+H44</f>
        <v>19048.999999999996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7" ht="15.75" thickBot="1" x14ac:dyDescent="0.3">
      <c r="B27" s="254" t="s">
        <v>73</v>
      </c>
      <c r="C27" s="70"/>
      <c r="D27" s="70"/>
      <c r="E27" s="70"/>
      <c r="F27" s="82"/>
      <c r="G27" s="82"/>
      <c r="H27" s="83"/>
      <c r="I27" s="32"/>
      <c r="J27" s="235" t="s">
        <v>28</v>
      </c>
      <c r="K27" s="236"/>
      <c r="L27" s="236"/>
      <c r="M27" s="236" t="s">
        <v>29</v>
      </c>
      <c r="N27" s="236"/>
      <c r="O27" s="236"/>
      <c r="P27" s="236" t="s">
        <v>30</v>
      </c>
      <c r="Q27" s="236"/>
      <c r="R27" s="236"/>
      <c r="S27" s="236" t="s">
        <v>31</v>
      </c>
      <c r="T27" s="236"/>
      <c r="U27" s="245"/>
      <c r="V27" s="235" t="s">
        <v>28</v>
      </c>
      <c r="W27" s="236"/>
      <c r="X27" s="236"/>
      <c r="Y27" s="236" t="s">
        <v>29</v>
      </c>
      <c r="Z27" s="236"/>
      <c r="AA27" s="236"/>
    </row>
    <row r="28" spans="1:27" ht="15.75" thickBot="1" x14ac:dyDescent="0.3">
      <c r="B28" s="254"/>
      <c r="C28" s="70"/>
      <c r="D28" s="70"/>
      <c r="E28" s="70"/>
      <c r="F28" s="84"/>
      <c r="G28" s="70"/>
      <c r="H28" s="85"/>
      <c r="I28" s="32"/>
      <c r="J28" s="237">
        <v>2021</v>
      </c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9"/>
      <c r="V28" s="240">
        <v>2022</v>
      </c>
      <c r="W28" s="241"/>
      <c r="X28" s="241"/>
      <c r="Y28" s="241"/>
      <c r="Z28" s="241"/>
      <c r="AA28" s="241"/>
    </row>
    <row r="29" spans="1:27" ht="45.75" thickBot="1" x14ac:dyDescent="0.35">
      <c r="B29" s="127" t="s">
        <v>77</v>
      </c>
      <c r="C29" s="71"/>
      <c r="D29" s="86" t="s">
        <v>61</v>
      </c>
      <c r="E29" s="87" t="s">
        <v>62</v>
      </c>
      <c r="F29" s="87" t="s">
        <v>63</v>
      </c>
      <c r="G29" s="87" t="s">
        <v>64</v>
      </c>
      <c r="H29" s="87" t="s">
        <v>65</v>
      </c>
      <c r="I29" s="32"/>
      <c r="J29" s="33" t="s">
        <v>32</v>
      </c>
      <c r="K29" s="34" t="s">
        <v>33</v>
      </c>
      <c r="L29" s="34" t="s">
        <v>34</v>
      </c>
      <c r="M29" s="34" t="s">
        <v>35</v>
      </c>
      <c r="N29" s="34" t="s">
        <v>36</v>
      </c>
      <c r="O29" s="34" t="s">
        <v>37</v>
      </c>
      <c r="P29" s="34" t="s">
        <v>38</v>
      </c>
      <c r="Q29" s="34" t="s">
        <v>39</v>
      </c>
      <c r="R29" s="34" t="s">
        <v>40</v>
      </c>
      <c r="S29" s="34" t="s">
        <v>41</v>
      </c>
      <c r="T29" s="34" t="s">
        <v>42</v>
      </c>
      <c r="U29" s="35" t="s">
        <v>43</v>
      </c>
      <c r="V29" s="33" t="s">
        <v>32</v>
      </c>
      <c r="W29" s="34" t="s">
        <v>33</v>
      </c>
      <c r="X29" s="34" t="s">
        <v>34</v>
      </c>
      <c r="Y29" s="34" t="s">
        <v>35</v>
      </c>
      <c r="Z29" s="34" t="s">
        <v>36</v>
      </c>
      <c r="AA29" s="34" t="s">
        <v>37</v>
      </c>
    </row>
    <row r="30" spans="1:27" ht="15.75" x14ac:dyDescent="0.25">
      <c r="A30" s="128"/>
      <c r="B30" s="36" t="str">
        <f>$B$7</f>
        <v>WP1S titolo</v>
      </c>
      <c r="C30" s="88"/>
      <c r="D30" s="88"/>
      <c r="E30" s="88"/>
      <c r="F30" s="89"/>
      <c r="G30" s="90"/>
      <c r="H30" s="91"/>
      <c r="I30" s="37"/>
      <c r="J30" s="136"/>
      <c r="K30" s="136"/>
      <c r="L30" s="136"/>
      <c r="M30" s="137"/>
      <c r="N30" s="39"/>
      <c r="O30" s="39"/>
      <c r="P30" s="39"/>
      <c r="Q30" s="39"/>
      <c r="R30" s="39"/>
      <c r="S30" s="134"/>
      <c r="T30" s="134"/>
      <c r="U30" s="134"/>
      <c r="V30" s="39"/>
      <c r="W30" s="39"/>
      <c r="X30" s="39"/>
      <c r="Y30" s="39"/>
      <c r="Z30" s="39"/>
      <c r="AA30" s="39"/>
    </row>
    <row r="31" spans="1:27" x14ac:dyDescent="0.25">
      <c r="A31" s="128"/>
      <c r="B31" s="40" t="s">
        <v>67</v>
      </c>
      <c r="C31" s="92"/>
      <c r="D31" s="93">
        <v>75</v>
      </c>
      <c r="E31" s="109">
        <v>0.35</v>
      </c>
      <c r="F31" s="94">
        <f>COUNTIF(I31:Z31,"=X")*E31</f>
        <v>1.0499999999999998</v>
      </c>
      <c r="G31" s="94">
        <f>COUNTIF(J31:AA31,"=X")*E31*$AE$5</f>
        <v>150.49999999999997</v>
      </c>
      <c r="H31" s="95">
        <f>G31*D31</f>
        <v>11287.499999999998</v>
      </c>
      <c r="I31" s="41"/>
      <c r="J31" s="121"/>
      <c r="K31" s="121"/>
      <c r="L31" s="121"/>
      <c r="M31" s="121"/>
      <c r="N31" s="42"/>
      <c r="O31" s="42"/>
      <c r="P31" s="42"/>
      <c r="Q31" s="42"/>
      <c r="R31" s="42"/>
      <c r="S31" s="96" t="s">
        <v>44</v>
      </c>
      <c r="T31" s="96" t="s">
        <v>44</v>
      </c>
      <c r="U31" s="96" t="s">
        <v>44</v>
      </c>
      <c r="V31" s="42"/>
      <c r="W31" s="42"/>
      <c r="X31" s="42"/>
      <c r="Y31" s="42"/>
      <c r="Z31" s="42"/>
      <c r="AA31" s="42"/>
    </row>
    <row r="32" spans="1:27" x14ac:dyDescent="0.25">
      <c r="A32" s="128"/>
      <c r="B32" s="40" t="s">
        <v>68</v>
      </c>
      <c r="C32" s="92"/>
      <c r="D32" s="93"/>
      <c r="E32" s="109">
        <v>0.4</v>
      </c>
      <c r="F32" s="94">
        <f>COUNTIF(I32:Z32,"=X")*E32</f>
        <v>1.2000000000000002</v>
      </c>
      <c r="G32" s="94">
        <f>COUNTIF(J32:AA32,"=X")*E32*$AE$5</f>
        <v>172.00000000000003</v>
      </c>
      <c r="H32" s="95">
        <f>G32*D32</f>
        <v>0</v>
      </c>
      <c r="I32" s="41"/>
      <c r="J32" s="121"/>
      <c r="K32" s="121"/>
      <c r="L32" s="121"/>
      <c r="M32" s="121"/>
      <c r="N32" s="42"/>
      <c r="O32" s="42"/>
      <c r="P32" s="42"/>
      <c r="Q32" s="42"/>
      <c r="R32" s="42"/>
      <c r="S32" s="96" t="s">
        <v>44</v>
      </c>
      <c r="T32" s="96" t="s">
        <v>44</v>
      </c>
      <c r="U32" s="96" t="s">
        <v>44</v>
      </c>
      <c r="V32" s="42"/>
      <c r="W32" s="42"/>
      <c r="X32" s="42"/>
      <c r="Y32" s="42"/>
      <c r="Z32" s="42"/>
      <c r="AA32" s="42"/>
    </row>
    <row r="33" spans="1:27" x14ac:dyDescent="0.25">
      <c r="A33" s="128"/>
      <c r="B33" s="40"/>
      <c r="C33" s="92"/>
      <c r="D33" s="93"/>
      <c r="E33" s="109">
        <v>0.4</v>
      </c>
      <c r="F33" s="94">
        <f>COUNTIF(I33:Z33,"=X")*E33</f>
        <v>1.2000000000000002</v>
      </c>
      <c r="G33" s="94">
        <f>COUNTIF(J33:AA33,"=X")*E33*$AE$5</f>
        <v>172.00000000000003</v>
      </c>
      <c r="H33" s="95">
        <f>G33*D33</f>
        <v>0</v>
      </c>
      <c r="I33" s="43"/>
      <c r="J33" s="121"/>
      <c r="K33" s="121"/>
      <c r="L33" s="121"/>
      <c r="M33" s="121"/>
      <c r="N33" s="42"/>
      <c r="O33" s="42"/>
      <c r="P33" s="42"/>
      <c r="Q33" s="42"/>
      <c r="R33" s="97"/>
      <c r="S33" s="96" t="s">
        <v>44</v>
      </c>
      <c r="T33" s="96" t="s">
        <v>44</v>
      </c>
      <c r="U33" s="96" t="s">
        <v>44</v>
      </c>
      <c r="V33" s="42"/>
      <c r="W33" s="42"/>
      <c r="X33" s="42"/>
      <c r="Y33" s="42"/>
      <c r="Z33" s="42"/>
      <c r="AA33" s="42"/>
    </row>
    <row r="34" spans="1:27" ht="15.75" thickBot="1" x14ac:dyDescent="0.3">
      <c r="A34" s="128"/>
      <c r="B34" s="98" t="s">
        <v>0</v>
      </c>
      <c r="C34" s="92"/>
      <c r="D34" s="99"/>
      <c r="E34" s="100"/>
      <c r="F34" s="101">
        <f>SUM(F31:F33)</f>
        <v>3.45</v>
      </c>
      <c r="G34" s="101">
        <f t="shared" ref="G34:H34" si="3">SUM(G31:G33)</f>
        <v>494.5</v>
      </c>
      <c r="H34" s="101">
        <f t="shared" si="3"/>
        <v>11287.499999999998</v>
      </c>
      <c r="I34" s="4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15.75" x14ac:dyDescent="0.25">
      <c r="A35" s="128"/>
      <c r="B35" s="36" t="str">
        <f>$B$12</f>
        <v>WP2S titolo</v>
      </c>
      <c r="C35" s="102"/>
      <c r="D35" s="102"/>
      <c r="E35" s="102"/>
      <c r="F35" s="89"/>
      <c r="G35" s="90"/>
      <c r="H35" s="91"/>
      <c r="I35" s="46"/>
      <c r="J35" s="39"/>
      <c r="K35" s="39"/>
      <c r="L35" s="39"/>
      <c r="M35" s="122"/>
      <c r="N35" s="122"/>
      <c r="O35" s="122"/>
      <c r="P35" s="137"/>
      <c r="Q35" s="39"/>
      <c r="R35" s="39"/>
      <c r="S35" s="39"/>
      <c r="T35" s="39"/>
      <c r="U35" s="39"/>
      <c r="V35" s="134"/>
      <c r="W35" s="134"/>
      <c r="X35" s="134"/>
      <c r="Y35" s="39"/>
      <c r="Z35" s="39"/>
      <c r="AA35" s="39"/>
    </row>
    <row r="36" spans="1:27" x14ac:dyDescent="0.25">
      <c r="A36" s="128"/>
      <c r="B36" s="104" t="s">
        <v>67</v>
      </c>
      <c r="C36" s="92"/>
      <c r="D36" s="93">
        <v>27</v>
      </c>
      <c r="E36" s="110">
        <v>0.35</v>
      </c>
      <c r="F36" s="94">
        <f>COUNTIF(I36:Z36,"=X")*E36</f>
        <v>1.0499999999999998</v>
      </c>
      <c r="G36" s="94">
        <f>COUNTIF(J36:AA36,"=X")*E36*$AE$5</f>
        <v>150.49999999999997</v>
      </c>
      <c r="H36" s="95">
        <f>G36*D36</f>
        <v>4063.4999999999991</v>
      </c>
      <c r="I36" s="47"/>
      <c r="J36" s="41"/>
      <c r="K36" s="41"/>
      <c r="L36" s="41"/>
      <c r="M36" s="121"/>
      <c r="N36" s="121"/>
      <c r="O36" s="121"/>
      <c r="P36" s="138"/>
      <c r="Q36" s="41"/>
      <c r="R36" s="41"/>
      <c r="S36" s="41"/>
      <c r="T36" s="41"/>
      <c r="U36" s="41"/>
      <c r="V36" s="104" t="s">
        <v>44</v>
      </c>
      <c r="W36" s="104" t="s">
        <v>44</v>
      </c>
      <c r="X36" s="104" t="s">
        <v>44</v>
      </c>
      <c r="Y36" s="41"/>
      <c r="Z36" s="41"/>
      <c r="AA36" s="41"/>
    </row>
    <row r="37" spans="1:27" x14ac:dyDescent="0.25">
      <c r="A37" s="128"/>
      <c r="B37" s="104" t="s">
        <v>68</v>
      </c>
      <c r="C37" s="92"/>
      <c r="D37" s="93"/>
      <c r="E37" s="110">
        <v>0.3</v>
      </c>
      <c r="F37" s="94">
        <f>COUNTIF(I37:Z37,"=X")*E37</f>
        <v>0.89999999999999991</v>
      </c>
      <c r="G37" s="94">
        <f>COUNTIF(J37:AA37,"=X")*E37*$AE$5</f>
        <v>129</v>
      </c>
      <c r="H37" s="95">
        <f>G37*D37</f>
        <v>0</v>
      </c>
      <c r="I37" s="47"/>
      <c r="J37" s="41"/>
      <c r="K37" s="41"/>
      <c r="L37" s="41"/>
      <c r="M37" s="121"/>
      <c r="N37" s="121"/>
      <c r="O37" s="121"/>
      <c r="P37" s="138"/>
      <c r="Q37" s="41"/>
      <c r="R37" s="41"/>
      <c r="S37" s="41"/>
      <c r="T37" s="41"/>
      <c r="U37" s="41"/>
      <c r="V37" s="104" t="s">
        <v>44</v>
      </c>
      <c r="W37" s="104" t="s">
        <v>44</v>
      </c>
      <c r="X37" s="104" t="s">
        <v>44</v>
      </c>
      <c r="Y37" s="41"/>
      <c r="Z37" s="41"/>
      <c r="AA37" s="41"/>
    </row>
    <row r="38" spans="1:27" x14ac:dyDescent="0.25">
      <c r="A38" s="128"/>
      <c r="B38" s="104"/>
      <c r="C38" s="92"/>
      <c r="D38" s="93"/>
      <c r="E38" s="110">
        <v>0.35</v>
      </c>
      <c r="F38" s="94">
        <f>COUNTIF(I38:Z38,"=X")*E38</f>
        <v>1.0499999999999998</v>
      </c>
      <c r="G38" s="94">
        <f>COUNTIF(J38:AA38,"=X")*E38*$AE$5</f>
        <v>150.49999999999997</v>
      </c>
      <c r="H38" s="95">
        <f>G38*D38</f>
        <v>0</v>
      </c>
      <c r="I38" s="47"/>
      <c r="J38" s="41"/>
      <c r="K38" s="41"/>
      <c r="L38" s="41"/>
      <c r="M38" s="121"/>
      <c r="N38" s="121"/>
      <c r="O38" s="121"/>
      <c r="P38" s="138"/>
      <c r="Q38" s="41"/>
      <c r="R38" s="41"/>
      <c r="S38" s="41"/>
      <c r="T38" s="41"/>
      <c r="U38" s="41"/>
      <c r="V38" s="104" t="s">
        <v>44</v>
      </c>
      <c r="W38" s="104" t="s">
        <v>44</v>
      </c>
      <c r="X38" s="104" t="s">
        <v>44</v>
      </c>
      <c r="Y38" s="41"/>
      <c r="Z38" s="41"/>
      <c r="AA38" s="41"/>
    </row>
    <row r="39" spans="1:27" ht="15.75" thickBot="1" x14ac:dyDescent="0.3">
      <c r="A39" s="128"/>
      <c r="B39" s="98" t="s">
        <v>0</v>
      </c>
      <c r="C39" s="92"/>
      <c r="D39" s="99"/>
      <c r="E39" s="105"/>
      <c r="F39" s="101">
        <f>SUM(F36:F38)</f>
        <v>2.9999999999999996</v>
      </c>
      <c r="G39" s="101">
        <f t="shared" ref="G39:H39" si="4">SUM(G36:G38)</f>
        <v>430</v>
      </c>
      <c r="H39" s="101">
        <f t="shared" si="4"/>
        <v>4063.4999999999991</v>
      </c>
      <c r="I39" s="47"/>
      <c r="J39" s="41"/>
      <c r="K39" s="41"/>
      <c r="L39" s="41"/>
      <c r="M39" s="42"/>
      <c r="N39" s="42"/>
      <c r="O39" s="42"/>
      <c r="P39" s="41"/>
      <c r="Q39" s="41"/>
      <c r="R39" s="41"/>
      <c r="S39" s="41"/>
      <c r="T39" s="41"/>
      <c r="U39" s="41"/>
      <c r="V39" s="48"/>
      <c r="W39" s="48"/>
      <c r="X39" s="48"/>
      <c r="Y39" s="41"/>
      <c r="Z39" s="41"/>
      <c r="AA39" s="41"/>
    </row>
    <row r="40" spans="1:27" ht="15.75" x14ac:dyDescent="0.25">
      <c r="A40" s="128"/>
      <c r="B40" s="36" t="str">
        <f>$B$17</f>
        <v>WP3S titolo</v>
      </c>
      <c r="C40" s="88"/>
      <c r="D40" s="88"/>
      <c r="E40" s="88"/>
      <c r="F40" s="89"/>
      <c r="G40" s="90"/>
      <c r="H40" s="91"/>
      <c r="I40" s="106"/>
      <c r="J40" s="39"/>
      <c r="K40" s="39"/>
      <c r="L40" s="39"/>
      <c r="M40" s="39"/>
      <c r="N40" s="39"/>
      <c r="O40" s="39"/>
      <c r="P40" s="122"/>
      <c r="Q40" s="122"/>
      <c r="R40" s="122"/>
      <c r="S40" s="122"/>
      <c r="T40" s="122"/>
      <c r="U40" s="122"/>
      <c r="Y40" s="135"/>
      <c r="Z40" s="135"/>
      <c r="AA40" s="135"/>
    </row>
    <row r="41" spans="1:27" x14ac:dyDescent="0.25">
      <c r="A41" s="128"/>
      <c r="B41" s="40" t="s">
        <v>67</v>
      </c>
      <c r="C41" s="92"/>
      <c r="D41" s="93">
        <v>43</v>
      </c>
      <c r="E41" s="111">
        <v>0.2</v>
      </c>
      <c r="F41" s="94">
        <f>COUNTIF(J41:AA41,"=X")*E41</f>
        <v>0.60000000000000009</v>
      </c>
      <c r="G41" s="94">
        <f>COUNTIF(J41:AA41,"=X")*E41*$AE$5</f>
        <v>86.000000000000014</v>
      </c>
      <c r="H41" s="95">
        <f>G41*D41</f>
        <v>3698.0000000000005</v>
      </c>
      <c r="I41" s="47"/>
      <c r="J41" s="41"/>
      <c r="K41" s="41"/>
      <c r="L41" s="41"/>
      <c r="M41" s="41"/>
      <c r="N41" s="41"/>
      <c r="O41" s="41"/>
      <c r="P41" s="121"/>
      <c r="Q41" s="121"/>
      <c r="R41" s="121"/>
      <c r="S41" s="121"/>
      <c r="T41" s="121"/>
      <c r="U41" s="121"/>
      <c r="Y41" s="96" t="s">
        <v>44</v>
      </c>
      <c r="Z41" s="96" t="s">
        <v>44</v>
      </c>
      <c r="AA41" s="96" t="s">
        <v>44</v>
      </c>
    </row>
    <row r="42" spans="1:27" x14ac:dyDescent="0.25">
      <c r="A42" s="128"/>
      <c r="B42" s="40" t="s">
        <v>68</v>
      </c>
      <c r="C42" s="92"/>
      <c r="D42" s="93"/>
      <c r="E42" s="111">
        <v>0.2</v>
      </c>
      <c r="F42" s="94">
        <f>COUNTIF(J42:AA42,"=X")*E42</f>
        <v>0.60000000000000009</v>
      </c>
      <c r="G42" s="94">
        <f>COUNTIF(J42:AA42,"=X")*E42*$AE$5</f>
        <v>86.000000000000014</v>
      </c>
      <c r="H42" s="95">
        <f>G42*D42</f>
        <v>0</v>
      </c>
      <c r="I42" s="47"/>
      <c r="J42" s="41"/>
      <c r="K42" s="41"/>
      <c r="L42" s="41"/>
      <c r="M42" s="41"/>
      <c r="N42" s="41"/>
      <c r="O42" s="41"/>
      <c r="P42" s="121"/>
      <c r="Q42" s="121"/>
      <c r="R42" s="121"/>
      <c r="S42" s="121"/>
      <c r="T42" s="121"/>
      <c r="U42" s="121"/>
      <c r="Y42" s="96" t="s">
        <v>44</v>
      </c>
      <c r="Z42" s="96" t="s">
        <v>44</v>
      </c>
      <c r="AA42" s="96" t="s">
        <v>44</v>
      </c>
    </row>
    <row r="43" spans="1:27" x14ac:dyDescent="0.25">
      <c r="A43" s="128"/>
      <c r="B43" s="107"/>
      <c r="C43" s="92"/>
      <c r="D43" s="93"/>
      <c r="E43" s="111">
        <v>0.2</v>
      </c>
      <c r="F43" s="94">
        <f>COUNTIF(J43:AA43,"=X")*E43</f>
        <v>0.60000000000000009</v>
      </c>
      <c r="G43" s="94">
        <f>COUNTIF(J43:AA43,"=X")*E43*$AE$5</f>
        <v>86.000000000000014</v>
      </c>
      <c r="H43" s="95">
        <f>G43*D43</f>
        <v>0</v>
      </c>
      <c r="I43" s="47"/>
      <c r="J43" s="41"/>
      <c r="K43" s="41"/>
      <c r="L43" s="41"/>
      <c r="M43" s="41"/>
      <c r="N43" s="41"/>
      <c r="O43" s="41"/>
      <c r="P43" s="121"/>
      <c r="Q43" s="121"/>
      <c r="R43" s="121"/>
      <c r="S43" s="121"/>
      <c r="T43" s="121"/>
      <c r="U43" s="121"/>
      <c r="Y43" s="96" t="s">
        <v>44</v>
      </c>
      <c r="Z43" s="96" t="s">
        <v>44</v>
      </c>
      <c r="AA43" s="96" t="s">
        <v>44</v>
      </c>
    </row>
    <row r="44" spans="1:27" ht="15.75" thickBot="1" x14ac:dyDescent="0.3">
      <c r="B44" s="123" t="s">
        <v>0</v>
      </c>
      <c r="C44" s="108"/>
      <c r="D44" s="124"/>
      <c r="E44" s="125"/>
      <c r="F44" s="126">
        <f>SUM(F41:F43)</f>
        <v>1.8000000000000003</v>
      </c>
      <c r="G44" s="126">
        <f t="shared" ref="G44:H44" si="5">SUM(G41:G43)</f>
        <v>258.00000000000006</v>
      </c>
      <c r="H44" s="126">
        <f t="shared" si="5"/>
        <v>3698.0000000000005</v>
      </c>
      <c r="I44" s="44"/>
      <c r="J44" s="48"/>
      <c r="K44" s="48"/>
      <c r="L44" s="48"/>
      <c r="M44" s="48"/>
      <c r="N44" s="48"/>
      <c r="O44" s="48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8"/>
      <c r="AA44" s="49"/>
    </row>
    <row r="47" spans="1:27" ht="23.25" x14ac:dyDescent="0.35">
      <c r="B47" s="32"/>
      <c r="C47" s="70"/>
      <c r="D47" s="70"/>
      <c r="E47" s="70"/>
      <c r="F47" s="71" t="s">
        <v>47</v>
      </c>
      <c r="G47" s="71" t="s">
        <v>48</v>
      </c>
      <c r="H47" s="71" t="s">
        <v>49</v>
      </c>
      <c r="I47" s="32"/>
      <c r="J47" s="242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</row>
    <row r="48" spans="1:27" ht="15.75" thickBot="1" x14ac:dyDescent="0.3">
      <c r="C48" s="71"/>
      <c r="D48" s="71"/>
      <c r="E48" s="71"/>
      <c r="F48" s="77">
        <f>F56+F61+F66</f>
        <v>8.25</v>
      </c>
      <c r="G48" s="77">
        <f>G56+G61+G66</f>
        <v>1182.5</v>
      </c>
      <c r="H48" s="78">
        <f>H56+H61+H66</f>
        <v>19048.999999999996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7" ht="15.75" thickBot="1" x14ac:dyDescent="0.3">
      <c r="B49" s="254" t="s">
        <v>72</v>
      </c>
      <c r="C49" s="70"/>
      <c r="D49" s="70"/>
      <c r="E49" s="70"/>
      <c r="F49" s="82"/>
      <c r="G49" s="82"/>
      <c r="H49" s="83"/>
      <c r="I49" s="32"/>
      <c r="J49" s="235" t="s">
        <v>28</v>
      </c>
      <c r="K49" s="236"/>
      <c r="L49" s="236"/>
      <c r="M49" s="236" t="s">
        <v>29</v>
      </c>
      <c r="N49" s="236"/>
      <c r="O49" s="236"/>
      <c r="P49" s="236" t="s">
        <v>30</v>
      </c>
      <c r="Q49" s="236"/>
      <c r="R49" s="236"/>
      <c r="S49" s="236" t="s">
        <v>31</v>
      </c>
      <c r="T49" s="236"/>
      <c r="U49" s="245"/>
      <c r="V49" s="235" t="s">
        <v>28</v>
      </c>
      <c r="W49" s="236"/>
      <c r="X49" s="236"/>
      <c r="Y49" s="236" t="s">
        <v>29</v>
      </c>
      <c r="Z49" s="236"/>
      <c r="AA49" s="236"/>
    </row>
    <row r="50" spans="1:27" ht="15.75" thickBot="1" x14ac:dyDescent="0.3">
      <c r="B50" s="254"/>
      <c r="C50" s="70"/>
      <c r="D50" s="70"/>
      <c r="E50" s="70"/>
      <c r="F50" s="84"/>
      <c r="G50" s="70"/>
      <c r="H50" s="85"/>
      <c r="I50" s="32"/>
      <c r="J50" s="237">
        <v>2021</v>
      </c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9"/>
      <c r="V50" s="240">
        <v>2022</v>
      </c>
      <c r="W50" s="241"/>
      <c r="X50" s="241"/>
      <c r="Y50" s="241"/>
      <c r="Z50" s="241"/>
      <c r="AA50" s="241"/>
    </row>
    <row r="51" spans="1:27" ht="45.75" thickBot="1" x14ac:dyDescent="0.35">
      <c r="B51" s="127" t="s">
        <v>77</v>
      </c>
      <c r="C51" s="71"/>
      <c r="D51" s="86" t="s">
        <v>61</v>
      </c>
      <c r="E51" s="87" t="s">
        <v>62</v>
      </c>
      <c r="F51" s="87" t="s">
        <v>63</v>
      </c>
      <c r="G51" s="87" t="s">
        <v>64</v>
      </c>
      <c r="H51" s="87" t="s">
        <v>65</v>
      </c>
      <c r="I51" s="32"/>
      <c r="J51" s="33" t="s">
        <v>32</v>
      </c>
      <c r="K51" s="34" t="s">
        <v>33</v>
      </c>
      <c r="L51" s="34" t="s">
        <v>34</v>
      </c>
      <c r="M51" s="34" t="s">
        <v>35</v>
      </c>
      <c r="N51" s="34" t="s">
        <v>36</v>
      </c>
      <c r="O51" s="34" t="s">
        <v>37</v>
      </c>
      <c r="P51" s="34" t="s">
        <v>38</v>
      </c>
      <c r="Q51" s="34" t="s">
        <v>39</v>
      </c>
      <c r="R51" s="34" t="s">
        <v>40</v>
      </c>
      <c r="S51" s="34" t="s">
        <v>41</v>
      </c>
      <c r="T51" s="34" t="s">
        <v>42</v>
      </c>
      <c r="U51" s="35" t="s">
        <v>43</v>
      </c>
      <c r="V51" s="33" t="s">
        <v>32</v>
      </c>
      <c r="W51" s="34" t="s">
        <v>33</v>
      </c>
      <c r="X51" s="34" t="s">
        <v>34</v>
      </c>
      <c r="Y51" s="34" t="s">
        <v>35</v>
      </c>
      <c r="Z51" s="34" t="s">
        <v>36</v>
      </c>
      <c r="AA51" s="34" t="s">
        <v>37</v>
      </c>
    </row>
    <row r="52" spans="1:27" ht="15.75" x14ac:dyDescent="0.25">
      <c r="A52" s="128"/>
      <c r="B52" s="36" t="str">
        <f>$B$7</f>
        <v>WP1S titolo</v>
      </c>
      <c r="C52" s="88"/>
      <c r="D52" s="88"/>
      <c r="E52" s="88"/>
      <c r="F52" s="89"/>
      <c r="G52" s="90"/>
      <c r="H52" s="91"/>
      <c r="I52" s="37"/>
      <c r="J52" s="136"/>
      <c r="K52" s="136"/>
      <c r="L52" s="136"/>
      <c r="M52" s="137"/>
      <c r="N52" s="39"/>
      <c r="O52" s="39"/>
      <c r="P52" s="39"/>
      <c r="Q52" s="39"/>
      <c r="R52" s="39"/>
      <c r="S52" s="134"/>
      <c r="T52" s="134"/>
      <c r="U52" s="134"/>
      <c r="V52" s="39"/>
      <c r="W52" s="39"/>
      <c r="X52" s="39"/>
      <c r="Y52" s="39"/>
      <c r="Z52" s="39"/>
      <c r="AA52" s="39"/>
    </row>
    <row r="53" spans="1:27" x14ac:dyDescent="0.25">
      <c r="A53" s="128"/>
      <c r="B53" s="40" t="s">
        <v>67</v>
      </c>
      <c r="C53" s="92"/>
      <c r="D53" s="93">
        <v>75</v>
      </c>
      <c r="E53" s="109">
        <v>0.35</v>
      </c>
      <c r="F53" s="94">
        <f>COUNTIF(I53:Z53,"=X")*E53</f>
        <v>1.0499999999999998</v>
      </c>
      <c r="G53" s="94">
        <f>COUNTIF(J53:AA53,"=X")*E53*$AE$5</f>
        <v>150.49999999999997</v>
      </c>
      <c r="H53" s="95">
        <f>G53*D53</f>
        <v>11287.499999999998</v>
      </c>
      <c r="I53" s="41"/>
      <c r="J53" s="121"/>
      <c r="K53" s="121"/>
      <c r="L53" s="121"/>
      <c r="M53" s="121"/>
      <c r="N53" s="42"/>
      <c r="O53" s="42"/>
      <c r="P53" s="42"/>
      <c r="Q53" s="42"/>
      <c r="R53" s="42"/>
      <c r="S53" s="96" t="s">
        <v>44</v>
      </c>
      <c r="T53" s="96" t="s">
        <v>44</v>
      </c>
      <c r="U53" s="96" t="s">
        <v>44</v>
      </c>
      <c r="V53" s="42"/>
      <c r="W53" s="42"/>
      <c r="X53" s="42"/>
      <c r="Y53" s="42"/>
      <c r="Z53" s="42"/>
      <c r="AA53" s="42"/>
    </row>
    <row r="54" spans="1:27" x14ac:dyDescent="0.25">
      <c r="A54" s="128"/>
      <c r="B54" s="40" t="s">
        <v>68</v>
      </c>
      <c r="C54" s="92"/>
      <c r="D54" s="93"/>
      <c r="E54" s="109">
        <v>0.4</v>
      </c>
      <c r="F54" s="94">
        <f>COUNTIF(I54:Z54,"=X")*E54</f>
        <v>1.2000000000000002</v>
      </c>
      <c r="G54" s="94">
        <f>COUNTIF(J54:AA54,"=X")*E54*$AE$5</f>
        <v>172.00000000000003</v>
      </c>
      <c r="H54" s="95">
        <f>G54*D54</f>
        <v>0</v>
      </c>
      <c r="I54" s="41"/>
      <c r="J54" s="121"/>
      <c r="K54" s="121"/>
      <c r="L54" s="121"/>
      <c r="M54" s="121"/>
      <c r="N54" s="42"/>
      <c r="O54" s="42"/>
      <c r="P54" s="42"/>
      <c r="Q54" s="42"/>
      <c r="R54" s="42"/>
      <c r="S54" s="96" t="s">
        <v>44</v>
      </c>
      <c r="T54" s="96" t="s">
        <v>44</v>
      </c>
      <c r="U54" s="96" t="s">
        <v>44</v>
      </c>
      <c r="V54" s="42"/>
      <c r="W54" s="42"/>
      <c r="X54" s="42"/>
      <c r="Y54" s="42"/>
      <c r="Z54" s="42"/>
      <c r="AA54" s="42"/>
    </row>
    <row r="55" spans="1:27" x14ac:dyDescent="0.25">
      <c r="A55" s="128"/>
      <c r="B55" s="40"/>
      <c r="C55" s="92"/>
      <c r="D55" s="93"/>
      <c r="E55" s="109">
        <v>0.4</v>
      </c>
      <c r="F55" s="94">
        <f>COUNTIF(I55:Z55,"=X")*E55</f>
        <v>1.2000000000000002</v>
      </c>
      <c r="G55" s="94">
        <f>COUNTIF(J55:AA55,"=X")*E55*$AE$5</f>
        <v>172.00000000000003</v>
      </c>
      <c r="H55" s="95">
        <f>G55*D55</f>
        <v>0</v>
      </c>
      <c r="I55" s="43"/>
      <c r="J55" s="121"/>
      <c r="K55" s="121"/>
      <c r="L55" s="121"/>
      <c r="M55" s="121"/>
      <c r="N55" s="42"/>
      <c r="O55" s="42"/>
      <c r="P55" s="42"/>
      <c r="Q55" s="42"/>
      <c r="R55" s="97"/>
      <c r="S55" s="96" t="s">
        <v>44</v>
      </c>
      <c r="T55" s="96" t="s">
        <v>44</v>
      </c>
      <c r="U55" s="96" t="s">
        <v>44</v>
      </c>
      <c r="V55" s="42"/>
      <c r="W55" s="42"/>
      <c r="X55" s="42"/>
      <c r="Y55" s="42"/>
      <c r="Z55" s="42"/>
      <c r="AA55" s="42"/>
    </row>
    <row r="56" spans="1:27" ht="15.75" thickBot="1" x14ac:dyDescent="0.3">
      <c r="A56" s="128"/>
      <c r="B56" s="98" t="s">
        <v>0</v>
      </c>
      <c r="C56" s="92"/>
      <c r="D56" s="99"/>
      <c r="E56" s="100"/>
      <c r="F56" s="101">
        <f>SUM(F53:F55)</f>
        <v>3.45</v>
      </c>
      <c r="G56" s="101">
        <f t="shared" ref="G56:H56" si="6">SUM(G53:G55)</f>
        <v>494.5</v>
      </c>
      <c r="H56" s="101">
        <f t="shared" si="6"/>
        <v>11287.499999999998</v>
      </c>
      <c r="I56" s="43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.75" x14ac:dyDescent="0.25">
      <c r="A57" s="128"/>
      <c r="B57" s="36" t="str">
        <f>$B$12</f>
        <v>WP2S titolo</v>
      </c>
      <c r="C57" s="102"/>
      <c r="D57" s="102"/>
      <c r="E57" s="102"/>
      <c r="F57" s="89"/>
      <c r="G57" s="90"/>
      <c r="H57" s="91"/>
      <c r="I57" s="46"/>
      <c r="J57" s="39"/>
      <c r="K57" s="39"/>
      <c r="L57" s="39"/>
      <c r="M57" s="122"/>
      <c r="N57" s="122"/>
      <c r="O57" s="122"/>
      <c r="P57" s="137"/>
      <c r="Q57" s="39"/>
      <c r="R57" s="39"/>
      <c r="S57" s="39"/>
      <c r="T57" s="39"/>
      <c r="U57" s="39"/>
      <c r="V57" s="134"/>
      <c r="W57" s="134"/>
      <c r="X57" s="134"/>
      <c r="Y57" s="39"/>
      <c r="Z57" s="39"/>
      <c r="AA57" s="39"/>
    </row>
    <row r="58" spans="1:27" x14ac:dyDescent="0.25">
      <c r="A58" s="128"/>
      <c r="B58" s="104" t="s">
        <v>67</v>
      </c>
      <c r="C58" s="92"/>
      <c r="D58" s="93">
        <v>27</v>
      </c>
      <c r="E58" s="110">
        <v>0.35</v>
      </c>
      <c r="F58" s="94">
        <f>COUNTIF(I58:Z58,"=X")*E58</f>
        <v>1.0499999999999998</v>
      </c>
      <c r="G58" s="94">
        <f>COUNTIF(J58:AA58,"=X")*E58*$AE$5</f>
        <v>150.49999999999997</v>
      </c>
      <c r="H58" s="95">
        <f>G58*D58</f>
        <v>4063.4999999999991</v>
      </c>
      <c r="I58" s="47"/>
      <c r="J58" s="41"/>
      <c r="K58" s="41"/>
      <c r="L58" s="41"/>
      <c r="M58" s="121"/>
      <c r="N58" s="121"/>
      <c r="O58" s="121"/>
      <c r="P58" s="138"/>
      <c r="Q58" s="41"/>
      <c r="R58" s="41"/>
      <c r="S58" s="41"/>
      <c r="T58" s="41"/>
      <c r="U58" s="41"/>
      <c r="V58" s="104" t="s">
        <v>44</v>
      </c>
      <c r="W58" s="104" t="s">
        <v>44</v>
      </c>
      <c r="X58" s="104" t="s">
        <v>44</v>
      </c>
      <c r="Y58" s="41"/>
      <c r="Z58" s="41"/>
      <c r="AA58" s="41"/>
    </row>
    <row r="59" spans="1:27" x14ac:dyDescent="0.25">
      <c r="A59" s="128"/>
      <c r="B59" s="104" t="s">
        <v>68</v>
      </c>
      <c r="C59" s="92"/>
      <c r="D59" s="93"/>
      <c r="E59" s="110">
        <v>0.3</v>
      </c>
      <c r="F59" s="94">
        <f>COUNTIF(I59:Z59,"=X")*E59</f>
        <v>0.89999999999999991</v>
      </c>
      <c r="G59" s="94">
        <f>COUNTIF(J59:AA59,"=X")*E59*$AE$5</f>
        <v>129</v>
      </c>
      <c r="H59" s="95">
        <f>G59*D59</f>
        <v>0</v>
      </c>
      <c r="I59" s="47"/>
      <c r="J59" s="41"/>
      <c r="K59" s="41"/>
      <c r="L59" s="41"/>
      <c r="M59" s="121"/>
      <c r="N59" s="121"/>
      <c r="O59" s="121"/>
      <c r="P59" s="138"/>
      <c r="Q59" s="41"/>
      <c r="R59" s="41"/>
      <c r="S59" s="41"/>
      <c r="T59" s="41"/>
      <c r="U59" s="41"/>
      <c r="V59" s="104" t="s">
        <v>44</v>
      </c>
      <c r="W59" s="104" t="s">
        <v>44</v>
      </c>
      <c r="X59" s="104" t="s">
        <v>44</v>
      </c>
      <c r="Y59" s="41"/>
      <c r="Z59" s="41"/>
      <c r="AA59" s="41"/>
    </row>
    <row r="60" spans="1:27" x14ac:dyDescent="0.25">
      <c r="A60" s="128"/>
      <c r="B60" s="104"/>
      <c r="C60" s="92"/>
      <c r="D60" s="93"/>
      <c r="E60" s="110">
        <v>0.35</v>
      </c>
      <c r="F60" s="94">
        <f>COUNTIF(I60:Z60,"=X")*E60</f>
        <v>1.0499999999999998</v>
      </c>
      <c r="G60" s="94">
        <f>COUNTIF(J60:AA60,"=X")*E60*$AE$5</f>
        <v>150.49999999999997</v>
      </c>
      <c r="H60" s="95">
        <f>G60*D60</f>
        <v>0</v>
      </c>
      <c r="I60" s="47"/>
      <c r="J60" s="41"/>
      <c r="K60" s="41"/>
      <c r="L60" s="41"/>
      <c r="M60" s="121"/>
      <c r="N60" s="121"/>
      <c r="O60" s="121"/>
      <c r="P60" s="138"/>
      <c r="Q60" s="41"/>
      <c r="R60" s="41"/>
      <c r="S60" s="41"/>
      <c r="T60" s="41"/>
      <c r="U60" s="41"/>
      <c r="V60" s="104" t="s">
        <v>44</v>
      </c>
      <c r="W60" s="104" t="s">
        <v>44</v>
      </c>
      <c r="X60" s="104" t="s">
        <v>44</v>
      </c>
      <c r="Y60" s="41"/>
      <c r="Z60" s="41"/>
      <c r="AA60" s="41"/>
    </row>
    <row r="61" spans="1:27" ht="15.75" thickBot="1" x14ac:dyDescent="0.3">
      <c r="A61" s="128"/>
      <c r="B61" s="98" t="s">
        <v>0</v>
      </c>
      <c r="C61" s="92"/>
      <c r="D61" s="99"/>
      <c r="E61" s="105"/>
      <c r="F61" s="101">
        <f>SUM(F58:F60)</f>
        <v>2.9999999999999996</v>
      </c>
      <c r="G61" s="101">
        <f t="shared" ref="G61:H61" si="7">SUM(G58:G60)</f>
        <v>430</v>
      </c>
      <c r="H61" s="101">
        <f t="shared" si="7"/>
        <v>4063.4999999999991</v>
      </c>
      <c r="I61" s="47"/>
      <c r="J61" s="41"/>
      <c r="K61" s="41"/>
      <c r="L61" s="41"/>
      <c r="M61" s="42"/>
      <c r="N61" s="42"/>
      <c r="O61" s="42"/>
      <c r="P61" s="41"/>
      <c r="Q61" s="41"/>
      <c r="R61" s="41"/>
      <c r="S61" s="41"/>
      <c r="T61" s="41"/>
      <c r="U61" s="41"/>
      <c r="V61" s="48"/>
      <c r="W61" s="48"/>
      <c r="X61" s="48"/>
      <c r="Y61" s="41"/>
      <c r="Z61" s="41"/>
      <c r="AA61" s="41"/>
    </row>
    <row r="62" spans="1:27" ht="15.75" x14ac:dyDescent="0.25">
      <c r="A62" s="128"/>
      <c r="B62" s="36" t="str">
        <f>$B$17</f>
        <v>WP3S titolo</v>
      </c>
      <c r="C62" s="88"/>
      <c r="D62" s="88"/>
      <c r="E62" s="88"/>
      <c r="F62" s="89"/>
      <c r="G62" s="90"/>
      <c r="H62" s="91"/>
      <c r="I62" s="106"/>
      <c r="J62" s="39"/>
      <c r="K62" s="39"/>
      <c r="L62" s="39"/>
      <c r="M62" s="39"/>
      <c r="N62" s="39"/>
      <c r="O62" s="39"/>
      <c r="P62" s="122"/>
      <c r="Q62" s="122"/>
      <c r="R62" s="122"/>
      <c r="S62" s="122"/>
      <c r="T62" s="122"/>
      <c r="U62" s="122"/>
      <c r="Y62" s="135"/>
      <c r="Z62" s="135"/>
      <c r="AA62" s="135"/>
    </row>
    <row r="63" spans="1:27" x14ac:dyDescent="0.25">
      <c r="A63" s="128"/>
      <c r="B63" s="40" t="s">
        <v>67</v>
      </c>
      <c r="C63" s="92"/>
      <c r="D63" s="93">
        <v>43</v>
      </c>
      <c r="E63" s="111">
        <v>0.2</v>
      </c>
      <c r="F63" s="94">
        <f>COUNTIF(J63:AA63,"=X")*E63</f>
        <v>0.60000000000000009</v>
      </c>
      <c r="G63" s="94">
        <f>COUNTIF(J63:AA63,"=X")*E63*$AE$5</f>
        <v>86.000000000000014</v>
      </c>
      <c r="H63" s="95">
        <f>G63*D63</f>
        <v>3698.0000000000005</v>
      </c>
      <c r="I63" s="47"/>
      <c r="J63" s="41"/>
      <c r="K63" s="41"/>
      <c r="L63" s="41"/>
      <c r="M63" s="41"/>
      <c r="N63" s="41"/>
      <c r="O63" s="41"/>
      <c r="P63" s="121"/>
      <c r="Q63" s="121"/>
      <c r="R63" s="121"/>
      <c r="S63" s="121"/>
      <c r="T63" s="121"/>
      <c r="U63" s="121"/>
      <c r="Y63" s="96" t="s">
        <v>44</v>
      </c>
      <c r="Z63" s="96" t="s">
        <v>44</v>
      </c>
      <c r="AA63" s="96" t="s">
        <v>44</v>
      </c>
    </row>
    <row r="64" spans="1:27" x14ac:dyDescent="0.25">
      <c r="A64" s="128"/>
      <c r="B64" s="40" t="s">
        <v>68</v>
      </c>
      <c r="C64" s="92"/>
      <c r="D64" s="93"/>
      <c r="E64" s="111">
        <v>0.2</v>
      </c>
      <c r="F64" s="94">
        <f>COUNTIF(J64:AA64,"=X")*E64</f>
        <v>0.60000000000000009</v>
      </c>
      <c r="G64" s="94">
        <f>COUNTIF(J64:AA64,"=X")*E64*$AE$5</f>
        <v>86.000000000000014</v>
      </c>
      <c r="H64" s="95">
        <f>G64*D64</f>
        <v>0</v>
      </c>
      <c r="I64" s="47"/>
      <c r="J64" s="41"/>
      <c r="K64" s="41"/>
      <c r="L64" s="41"/>
      <c r="M64" s="41"/>
      <c r="N64" s="41"/>
      <c r="O64" s="41"/>
      <c r="P64" s="121"/>
      <c r="Q64" s="121"/>
      <c r="R64" s="121"/>
      <c r="S64" s="121"/>
      <c r="T64" s="121"/>
      <c r="U64" s="121"/>
      <c r="Y64" s="96" t="s">
        <v>44</v>
      </c>
      <c r="Z64" s="96" t="s">
        <v>44</v>
      </c>
      <c r="AA64" s="96" t="s">
        <v>44</v>
      </c>
    </row>
    <row r="65" spans="1:27" x14ac:dyDescent="0.25">
      <c r="A65" s="128"/>
      <c r="B65" s="107"/>
      <c r="C65" s="92"/>
      <c r="D65" s="93"/>
      <c r="E65" s="111">
        <v>0.2</v>
      </c>
      <c r="F65" s="94">
        <f>COUNTIF(J65:AA65,"=X")*E65</f>
        <v>0.60000000000000009</v>
      </c>
      <c r="G65" s="94">
        <f>COUNTIF(J65:AA65,"=X")*E65*$AE$5</f>
        <v>86.000000000000014</v>
      </c>
      <c r="H65" s="95">
        <f>G65*D65</f>
        <v>0</v>
      </c>
      <c r="I65" s="47"/>
      <c r="J65" s="41"/>
      <c r="K65" s="41"/>
      <c r="L65" s="41"/>
      <c r="M65" s="41"/>
      <c r="N65" s="41"/>
      <c r="O65" s="41"/>
      <c r="P65" s="121"/>
      <c r="Q65" s="121"/>
      <c r="R65" s="121"/>
      <c r="S65" s="121"/>
      <c r="T65" s="121"/>
      <c r="U65" s="121"/>
      <c r="Y65" s="96" t="s">
        <v>44</v>
      </c>
      <c r="Z65" s="96" t="s">
        <v>44</v>
      </c>
      <c r="AA65" s="96" t="s">
        <v>44</v>
      </c>
    </row>
    <row r="66" spans="1:27" ht="15.75" thickBot="1" x14ac:dyDescent="0.3">
      <c r="B66" s="123" t="s">
        <v>0</v>
      </c>
      <c r="C66" s="108"/>
      <c r="D66" s="124"/>
      <c r="E66" s="125"/>
      <c r="F66" s="126">
        <f>SUM(F63:F65)</f>
        <v>1.8000000000000003</v>
      </c>
      <c r="G66" s="126">
        <f t="shared" ref="G66:H66" si="8">SUM(G63:G65)</f>
        <v>258.00000000000006</v>
      </c>
      <c r="H66" s="126">
        <f t="shared" si="8"/>
        <v>3698.0000000000005</v>
      </c>
      <c r="I66" s="44"/>
      <c r="J66" s="48"/>
      <c r="K66" s="48"/>
      <c r="L66" s="48"/>
      <c r="M66" s="48"/>
      <c r="N66" s="48"/>
      <c r="O66" s="48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8"/>
      <c r="AA66" s="49"/>
    </row>
    <row r="69" spans="1:27" ht="23.25" x14ac:dyDescent="0.35">
      <c r="B69" s="32"/>
      <c r="C69" s="70"/>
      <c r="D69" s="70"/>
      <c r="E69" s="70"/>
      <c r="F69" s="71" t="s">
        <v>47</v>
      </c>
      <c r="G69" s="71" t="s">
        <v>48</v>
      </c>
      <c r="H69" s="71" t="s">
        <v>49</v>
      </c>
      <c r="I69" s="32"/>
      <c r="J69" s="242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</row>
    <row r="70" spans="1:27" ht="15.75" thickBot="1" x14ac:dyDescent="0.3">
      <c r="C70" s="71"/>
      <c r="D70" s="71"/>
      <c r="E70" s="71"/>
      <c r="F70" s="77">
        <f>F78+F83+F88</f>
        <v>8.25</v>
      </c>
      <c r="G70" s="77">
        <f>G78+G83+G88</f>
        <v>1182.5</v>
      </c>
      <c r="H70" s="78">
        <f>H78+H83+H88</f>
        <v>19048.999999999996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7" ht="15.75" thickBot="1" x14ac:dyDescent="0.3">
      <c r="B71" s="254" t="s">
        <v>74</v>
      </c>
      <c r="C71" s="70"/>
      <c r="D71" s="70"/>
      <c r="E71" s="70"/>
      <c r="F71" s="82"/>
      <c r="G71" s="82"/>
      <c r="H71" s="83"/>
      <c r="I71" s="32"/>
      <c r="J71" s="235" t="s">
        <v>28</v>
      </c>
      <c r="K71" s="236"/>
      <c r="L71" s="236"/>
      <c r="M71" s="236" t="s">
        <v>29</v>
      </c>
      <c r="N71" s="236"/>
      <c r="O71" s="236"/>
      <c r="P71" s="236" t="s">
        <v>30</v>
      </c>
      <c r="Q71" s="236"/>
      <c r="R71" s="236"/>
      <c r="S71" s="236" t="s">
        <v>31</v>
      </c>
      <c r="T71" s="236"/>
      <c r="U71" s="245"/>
      <c r="V71" s="235" t="s">
        <v>28</v>
      </c>
      <c r="W71" s="236"/>
      <c r="X71" s="236"/>
      <c r="Y71" s="236" t="s">
        <v>29</v>
      </c>
      <c r="Z71" s="236"/>
      <c r="AA71" s="236"/>
    </row>
    <row r="72" spans="1:27" ht="15.75" thickBot="1" x14ac:dyDescent="0.3">
      <c r="B72" s="254"/>
      <c r="C72" s="70"/>
      <c r="D72" s="70"/>
      <c r="E72" s="70"/>
      <c r="F72" s="84"/>
      <c r="G72" s="70"/>
      <c r="H72" s="85"/>
      <c r="I72" s="32"/>
      <c r="J72" s="237">
        <v>2021</v>
      </c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9"/>
      <c r="V72" s="240">
        <v>2022</v>
      </c>
      <c r="W72" s="241"/>
      <c r="X72" s="241"/>
      <c r="Y72" s="241"/>
      <c r="Z72" s="241"/>
      <c r="AA72" s="241"/>
    </row>
    <row r="73" spans="1:27" ht="45.75" thickBot="1" x14ac:dyDescent="0.35">
      <c r="B73" s="127" t="s">
        <v>77</v>
      </c>
      <c r="C73" s="71"/>
      <c r="D73" s="86" t="s">
        <v>61</v>
      </c>
      <c r="E73" s="87" t="s">
        <v>62</v>
      </c>
      <c r="F73" s="87" t="s">
        <v>63</v>
      </c>
      <c r="G73" s="87" t="s">
        <v>64</v>
      </c>
      <c r="H73" s="87" t="s">
        <v>65</v>
      </c>
      <c r="I73" s="32"/>
      <c r="J73" s="33" t="s">
        <v>32</v>
      </c>
      <c r="K73" s="34" t="s">
        <v>33</v>
      </c>
      <c r="L73" s="34" t="s">
        <v>34</v>
      </c>
      <c r="M73" s="34" t="s">
        <v>35</v>
      </c>
      <c r="N73" s="34" t="s">
        <v>36</v>
      </c>
      <c r="O73" s="34" t="s">
        <v>37</v>
      </c>
      <c r="P73" s="34" t="s">
        <v>38</v>
      </c>
      <c r="Q73" s="34" t="s">
        <v>39</v>
      </c>
      <c r="R73" s="34" t="s">
        <v>40</v>
      </c>
      <c r="S73" s="34" t="s">
        <v>41</v>
      </c>
      <c r="T73" s="34" t="s">
        <v>42</v>
      </c>
      <c r="U73" s="35" t="s">
        <v>43</v>
      </c>
      <c r="V73" s="33" t="s">
        <v>32</v>
      </c>
      <c r="W73" s="34" t="s">
        <v>33</v>
      </c>
      <c r="X73" s="34" t="s">
        <v>34</v>
      </c>
      <c r="Y73" s="34" t="s">
        <v>35</v>
      </c>
      <c r="Z73" s="34" t="s">
        <v>36</v>
      </c>
      <c r="AA73" s="34" t="s">
        <v>37</v>
      </c>
    </row>
    <row r="74" spans="1:27" ht="15.75" x14ac:dyDescent="0.25">
      <c r="B74" s="129" t="str">
        <f>$B$7</f>
        <v>WP1S titolo</v>
      </c>
      <c r="C74" s="88"/>
      <c r="D74" s="88"/>
      <c r="E74" s="88"/>
      <c r="F74" s="89"/>
      <c r="G74" s="90"/>
      <c r="H74" s="91"/>
      <c r="I74" s="37"/>
      <c r="J74" s="136"/>
      <c r="K74" s="136"/>
      <c r="L74" s="136"/>
      <c r="M74" s="137"/>
      <c r="N74" s="39"/>
      <c r="O74" s="39"/>
      <c r="P74" s="39"/>
      <c r="Q74" s="39"/>
      <c r="R74" s="39"/>
      <c r="S74" s="134"/>
      <c r="T74" s="134"/>
      <c r="U74" s="134"/>
      <c r="V74" s="39"/>
      <c r="W74" s="39"/>
      <c r="X74" s="39"/>
      <c r="Y74" s="39"/>
      <c r="Z74" s="39"/>
      <c r="AA74" s="39"/>
    </row>
    <row r="75" spans="1:27" x14ac:dyDescent="0.25">
      <c r="B75" s="130" t="s">
        <v>67</v>
      </c>
      <c r="C75" s="92"/>
      <c r="D75" s="93">
        <v>75</v>
      </c>
      <c r="E75" s="109">
        <v>0.35</v>
      </c>
      <c r="F75" s="94">
        <f>COUNTIF(I75:Z75,"=X")*E75</f>
        <v>1.0499999999999998</v>
      </c>
      <c r="G75" s="94">
        <f>COUNTIF(J75:AA75,"=X")*E75*$AE$5</f>
        <v>150.49999999999997</v>
      </c>
      <c r="H75" s="95">
        <f>G75*D75</f>
        <v>11287.499999999998</v>
      </c>
      <c r="I75" s="41"/>
      <c r="J75" s="121"/>
      <c r="K75" s="121"/>
      <c r="L75" s="121"/>
      <c r="M75" s="121"/>
      <c r="N75" s="42"/>
      <c r="O75" s="42"/>
      <c r="P75" s="42"/>
      <c r="Q75" s="42"/>
      <c r="R75" s="42"/>
      <c r="S75" s="96" t="s">
        <v>44</v>
      </c>
      <c r="T75" s="96" t="s">
        <v>44</v>
      </c>
      <c r="U75" s="96" t="s">
        <v>44</v>
      </c>
      <c r="V75" s="42"/>
      <c r="W75" s="42"/>
      <c r="X75" s="42"/>
      <c r="Y75" s="42"/>
      <c r="Z75" s="42"/>
      <c r="AA75" s="42"/>
    </row>
    <row r="76" spans="1:27" x14ac:dyDescent="0.25">
      <c r="B76" s="130" t="s">
        <v>68</v>
      </c>
      <c r="C76" s="92"/>
      <c r="D76" s="93"/>
      <c r="E76" s="109">
        <v>0.4</v>
      </c>
      <c r="F76" s="94">
        <f>COUNTIF(I76:Z76,"=X")*E76</f>
        <v>1.2000000000000002</v>
      </c>
      <c r="G76" s="94">
        <f>COUNTIF(J76:AA76,"=X")*E76*$AE$5</f>
        <v>172.00000000000003</v>
      </c>
      <c r="H76" s="95">
        <f>G76*D76</f>
        <v>0</v>
      </c>
      <c r="I76" s="41"/>
      <c r="J76" s="121"/>
      <c r="K76" s="121"/>
      <c r="L76" s="121"/>
      <c r="M76" s="121"/>
      <c r="N76" s="42"/>
      <c r="O76" s="42"/>
      <c r="P76" s="42"/>
      <c r="Q76" s="42"/>
      <c r="R76" s="42"/>
      <c r="S76" s="96" t="s">
        <v>44</v>
      </c>
      <c r="T76" s="96" t="s">
        <v>44</v>
      </c>
      <c r="U76" s="96" t="s">
        <v>44</v>
      </c>
      <c r="V76" s="42"/>
      <c r="W76" s="42"/>
      <c r="X76" s="42"/>
      <c r="Y76" s="42"/>
      <c r="Z76" s="42"/>
      <c r="AA76" s="42"/>
    </row>
    <row r="77" spans="1:27" x14ac:dyDescent="0.25">
      <c r="B77" s="130"/>
      <c r="C77" s="92"/>
      <c r="D77" s="93"/>
      <c r="E77" s="109">
        <v>0.4</v>
      </c>
      <c r="F77" s="94">
        <f>COUNTIF(I77:Z77,"=X")*E77</f>
        <v>1.2000000000000002</v>
      </c>
      <c r="G77" s="94">
        <f>COUNTIF(J77:AA77,"=X")*E77*$AE$5</f>
        <v>172.00000000000003</v>
      </c>
      <c r="H77" s="95">
        <f>G77*D77</f>
        <v>0</v>
      </c>
      <c r="I77" s="43"/>
      <c r="J77" s="121"/>
      <c r="K77" s="121"/>
      <c r="L77" s="121"/>
      <c r="M77" s="121"/>
      <c r="N77" s="42"/>
      <c r="O77" s="42"/>
      <c r="P77" s="42"/>
      <c r="Q77" s="42"/>
      <c r="R77" s="97"/>
      <c r="S77" s="96" t="s">
        <v>44</v>
      </c>
      <c r="T77" s="96" t="s">
        <v>44</v>
      </c>
      <c r="U77" s="96" t="s">
        <v>44</v>
      </c>
      <c r="V77" s="42"/>
      <c r="W77" s="42"/>
      <c r="X77" s="42"/>
      <c r="Y77" s="42"/>
      <c r="Z77" s="42"/>
      <c r="AA77" s="42"/>
    </row>
    <row r="78" spans="1:27" ht="15.75" thickBot="1" x14ac:dyDescent="0.3">
      <c r="B78" s="131" t="s">
        <v>0</v>
      </c>
      <c r="C78" s="92"/>
      <c r="D78" s="99"/>
      <c r="E78" s="100"/>
      <c r="F78" s="101">
        <f>SUM(F75:F77)</f>
        <v>3.45</v>
      </c>
      <c r="G78" s="101">
        <f t="shared" ref="G78:H78" si="9">SUM(G75:G77)</f>
        <v>494.5</v>
      </c>
      <c r="H78" s="101">
        <f t="shared" si="9"/>
        <v>11287.499999999998</v>
      </c>
      <c r="I78" s="43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75" x14ac:dyDescent="0.25">
      <c r="B79" s="129" t="str">
        <f>$B$12</f>
        <v>WP2S titolo</v>
      </c>
      <c r="C79" s="102"/>
      <c r="D79" s="102"/>
      <c r="E79" s="102"/>
      <c r="F79" s="89"/>
      <c r="G79" s="90"/>
      <c r="H79" s="91"/>
      <c r="I79" s="46"/>
      <c r="J79" s="39"/>
      <c r="K79" s="39"/>
      <c r="L79" s="39"/>
      <c r="M79" s="122"/>
      <c r="N79" s="122"/>
      <c r="O79" s="122"/>
      <c r="P79" s="137"/>
      <c r="Q79" s="39"/>
      <c r="R79" s="39"/>
      <c r="S79" s="39"/>
      <c r="T79" s="39"/>
      <c r="U79" s="39"/>
      <c r="V79" s="134"/>
      <c r="W79" s="134"/>
      <c r="X79" s="134"/>
      <c r="Y79" s="39"/>
      <c r="Z79" s="39"/>
      <c r="AA79" s="39"/>
    </row>
    <row r="80" spans="1:27" x14ac:dyDescent="0.25">
      <c r="B80" s="132" t="s">
        <v>67</v>
      </c>
      <c r="C80" s="92"/>
      <c r="D80" s="93">
        <v>27</v>
      </c>
      <c r="E80" s="110">
        <v>0.35</v>
      </c>
      <c r="F80" s="94">
        <f>COUNTIF(I80:Z80,"=X")*E80</f>
        <v>1.0499999999999998</v>
      </c>
      <c r="G80" s="94">
        <f>COUNTIF(J80:AA80,"=X")*E80*$AE$5</f>
        <v>150.49999999999997</v>
      </c>
      <c r="H80" s="95">
        <f>G80*D80</f>
        <v>4063.4999999999991</v>
      </c>
      <c r="I80" s="47"/>
      <c r="J80" s="41"/>
      <c r="K80" s="41"/>
      <c r="L80" s="41"/>
      <c r="M80" s="121"/>
      <c r="N80" s="121"/>
      <c r="O80" s="121"/>
      <c r="P80" s="138"/>
      <c r="Q80" s="41"/>
      <c r="R80" s="41"/>
      <c r="S80" s="41"/>
      <c r="T80" s="41"/>
      <c r="U80" s="41"/>
      <c r="V80" s="104" t="s">
        <v>44</v>
      </c>
      <c r="W80" s="104" t="s">
        <v>44</v>
      </c>
      <c r="X80" s="104" t="s">
        <v>44</v>
      </c>
      <c r="Y80" s="41"/>
      <c r="Z80" s="41"/>
      <c r="AA80" s="41"/>
    </row>
    <row r="81" spans="2:27" x14ac:dyDescent="0.25">
      <c r="B81" s="132" t="s">
        <v>68</v>
      </c>
      <c r="C81" s="92"/>
      <c r="D81" s="93"/>
      <c r="E81" s="110">
        <v>0.3</v>
      </c>
      <c r="F81" s="94">
        <f>COUNTIF(I81:Z81,"=X")*E81</f>
        <v>0.89999999999999991</v>
      </c>
      <c r="G81" s="94">
        <f>COUNTIF(J81:AA81,"=X")*E81*$AE$5</f>
        <v>129</v>
      </c>
      <c r="H81" s="95">
        <f>G81*D81</f>
        <v>0</v>
      </c>
      <c r="I81" s="47"/>
      <c r="J81" s="41"/>
      <c r="K81" s="41"/>
      <c r="L81" s="41"/>
      <c r="M81" s="121"/>
      <c r="N81" s="121"/>
      <c r="O81" s="121"/>
      <c r="P81" s="138"/>
      <c r="Q81" s="41"/>
      <c r="R81" s="41"/>
      <c r="S81" s="41"/>
      <c r="T81" s="41"/>
      <c r="U81" s="41"/>
      <c r="V81" s="104" t="s">
        <v>44</v>
      </c>
      <c r="W81" s="104" t="s">
        <v>44</v>
      </c>
      <c r="X81" s="104" t="s">
        <v>44</v>
      </c>
      <c r="Y81" s="41"/>
      <c r="Z81" s="41"/>
      <c r="AA81" s="41"/>
    </row>
    <row r="82" spans="2:27" x14ac:dyDescent="0.25">
      <c r="B82" s="132"/>
      <c r="C82" s="92"/>
      <c r="D82" s="93"/>
      <c r="E82" s="110">
        <v>0.35</v>
      </c>
      <c r="F82" s="94">
        <f>COUNTIF(I82:Z82,"=X")*E82</f>
        <v>1.0499999999999998</v>
      </c>
      <c r="G82" s="94">
        <f>COUNTIF(J82:AA82,"=X")*E82*$AE$5</f>
        <v>150.49999999999997</v>
      </c>
      <c r="H82" s="95">
        <f>G82*D82</f>
        <v>0</v>
      </c>
      <c r="I82" s="47"/>
      <c r="J82" s="41"/>
      <c r="K82" s="41"/>
      <c r="L82" s="41"/>
      <c r="M82" s="121"/>
      <c r="N82" s="121"/>
      <c r="O82" s="121"/>
      <c r="P82" s="138"/>
      <c r="Q82" s="41"/>
      <c r="R82" s="41"/>
      <c r="S82" s="41"/>
      <c r="T82" s="41"/>
      <c r="U82" s="41"/>
      <c r="V82" s="104" t="s">
        <v>44</v>
      </c>
      <c r="W82" s="104" t="s">
        <v>44</v>
      </c>
      <c r="X82" s="104" t="s">
        <v>44</v>
      </c>
      <c r="Y82" s="41"/>
      <c r="Z82" s="41"/>
      <c r="AA82" s="41"/>
    </row>
    <row r="83" spans="2:27" ht="15.75" thickBot="1" x14ac:dyDescent="0.3">
      <c r="B83" s="131" t="s">
        <v>0</v>
      </c>
      <c r="C83" s="92"/>
      <c r="D83" s="99"/>
      <c r="E83" s="105"/>
      <c r="F83" s="101">
        <f>SUM(F80:F82)</f>
        <v>2.9999999999999996</v>
      </c>
      <c r="G83" s="101">
        <f t="shared" ref="G83:H83" si="10">SUM(G80:G82)</f>
        <v>430</v>
      </c>
      <c r="H83" s="101">
        <f t="shared" si="10"/>
        <v>4063.4999999999991</v>
      </c>
      <c r="I83" s="47"/>
      <c r="J83" s="41"/>
      <c r="K83" s="41"/>
      <c r="L83" s="41"/>
      <c r="M83" s="42"/>
      <c r="N83" s="42"/>
      <c r="O83" s="42"/>
      <c r="P83" s="41"/>
      <c r="Q83" s="41"/>
      <c r="R83" s="41"/>
      <c r="S83" s="41"/>
      <c r="T83" s="41"/>
      <c r="U83" s="41"/>
      <c r="V83" s="48"/>
      <c r="W83" s="48"/>
      <c r="X83" s="48"/>
      <c r="Y83" s="41"/>
      <c r="Z83" s="41"/>
      <c r="AA83" s="41"/>
    </row>
    <row r="84" spans="2:27" ht="15.75" x14ac:dyDescent="0.25">
      <c r="B84" s="129" t="str">
        <f>$B$17</f>
        <v>WP3S titolo</v>
      </c>
      <c r="C84" s="88"/>
      <c r="D84" s="88"/>
      <c r="E84" s="88"/>
      <c r="F84" s="89"/>
      <c r="G84" s="90"/>
      <c r="H84" s="91"/>
      <c r="I84" s="106"/>
      <c r="J84" s="39"/>
      <c r="K84" s="39"/>
      <c r="L84" s="39"/>
      <c r="M84" s="39"/>
      <c r="N84" s="39"/>
      <c r="O84" s="39"/>
      <c r="P84" s="122"/>
      <c r="Q84" s="122"/>
      <c r="R84" s="122"/>
      <c r="S84" s="122"/>
      <c r="T84" s="122"/>
      <c r="U84" s="122"/>
      <c r="Y84" s="135"/>
      <c r="Z84" s="135"/>
      <c r="AA84" s="135"/>
    </row>
    <row r="85" spans="2:27" x14ac:dyDescent="0.25">
      <c r="B85" s="130" t="s">
        <v>67</v>
      </c>
      <c r="C85" s="92"/>
      <c r="D85" s="93">
        <v>43</v>
      </c>
      <c r="E85" s="111">
        <v>0.2</v>
      </c>
      <c r="F85" s="94">
        <f>COUNTIF(J85:AA85,"=X")*E85</f>
        <v>0.60000000000000009</v>
      </c>
      <c r="G85" s="94">
        <f>COUNTIF(J85:AA85,"=X")*E85*$AE$5</f>
        <v>86.000000000000014</v>
      </c>
      <c r="H85" s="95">
        <f>G85*D85</f>
        <v>3698.0000000000005</v>
      </c>
      <c r="I85" s="47"/>
      <c r="J85" s="41"/>
      <c r="K85" s="41"/>
      <c r="L85" s="41"/>
      <c r="M85" s="41"/>
      <c r="N85" s="41"/>
      <c r="O85" s="41"/>
      <c r="P85" s="121"/>
      <c r="Q85" s="121"/>
      <c r="R85" s="121"/>
      <c r="S85" s="121"/>
      <c r="T85" s="121"/>
      <c r="U85" s="121"/>
      <c r="Y85" s="96" t="s">
        <v>44</v>
      </c>
      <c r="Z85" s="96" t="s">
        <v>44</v>
      </c>
      <c r="AA85" s="96" t="s">
        <v>44</v>
      </c>
    </row>
    <row r="86" spans="2:27" x14ac:dyDescent="0.25">
      <c r="B86" s="130" t="s">
        <v>68</v>
      </c>
      <c r="C86" s="92"/>
      <c r="D86" s="93"/>
      <c r="E86" s="111">
        <v>0.2</v>
      </c>
      <c r="F86" s="94">
        <f>COUNTIF(J86:AA86,"=X")*E86</f>
        <v>0.60000000000000009</v>
      </c>
      <c r="G86" s="94">
        <f>COUNTIF(J86:AA86,"=X")*E86*$AE$5</f>
        <v>86.000000000000014</v>
      </c>
      <c r="H86" s="95">
        <f>G86*D86</f>
        <v>0</v>
      </c>
      <c r="I86" s="47"/>
      <c r="J86" s="41"/>
      <c r="K86" s="41"/>
      <c r="L86" s="41"/>
      <c r="M86" s="41"/>
      <c r="N86" s="41"/>
      <c r="O86" s="41"/>
      <c r="P86" s="121"/>
      <c r="Q86" s="121"/>
      <c r="R86" s="121"/>
      <c r="S86" s="121"/>
      <c r="T86" s="121"/>
      <c r="U86" s="121"/>
      <c r="Y86" s="96" t="s">
        <v>44</v>
      </c>
      <c r="Z86" s="96" t="s">
        <v>44</v>
      </c>
      <c r="AA86" s="96" t="s">
        <v>44</v>
      </c>
    </row>
    <row r="87" spans="2:27" x14ac:dyDescent="0.25">
      <c r="B87" s="133"/>
      <c r="C87" s="92"/>
      <c r="D87" s="93"/>
      <c r="E87" s="111">
        <v>0.2</v>
      </c>
      <c r="F87" s="94">
        <f>COUNTIF(J87:AA87,"=X")*E87</f>
        <v>0.60000000000000009</v>
      </c>
      <c r="G87" s="94">
        <f>COUNTIF(J87:AA87,"=X")*E87*$AE$5</f>
        <v>86.000000000000014</v>
      </c>
      <c r="H87" s="95">
        <f>G87*D87</f>
        <v>0</v>
      </c>
      <c r="I87" s="47"/>
      <c r="J87" s="41"/>
      <c r="K87" s="41"/>
      <c r="L87" s="41"/>
      <c r="M87" s="41"/>
      <c r="N87" s="41"/>
      <c r="O87" s="41"/>
      <c r="P87" s="121"/>
      <c r="Q87" s="121"/>
      <c r="R87" s="121"/>
      <c r="S87" s="121"/>
      <c r="T87" s="121"/>
      <c r="U87" s="121"/>
      <c r="Y87" s="96" t="s">
        <v>44</v>
      </c>
      <c r="Z87" s="96" t="s">
        <v>44</v>
      </c>
      <c r="AA87" s="96" t="s">
        <v>44</v>
      </c>
    </row>
    <row r="88" spans="2:27" ht="15.75" thickBot="1" x14ac:dyDescent="0.3">
      <c r="B88" s="123" t="s">
        <v>0</v>
      </c>
      <c r="C88" s="108"/>
      <c r="D88" s="124"/>
      <c r="E88" s="125"/>
      <c r="F88" s="126">
        <f>SUM(F85:F87)</f>
        <v>1.8000000000000003</v>
      </c>
      <c r="G88" s="126">
        <f t="shared" ref="G88:H88" si="11">SUM(G85:G87)</f>
        <v>258.00000000000006</v>
      </c>
      <c r="H88" s="126">
        <f t="shared" si="11"/>
        <v>3698.0000000000005</v>
      </c>
      <c r="I88" s="44"/>
      <c r="J88" s="48"/>
      <c r="K88" s="48"/>
      <c r="L88" s="48"/>
      <c r="M88" s="48"/>
      <c r="N88" s="48"/>
      <c r="O88" s="48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8"/>
      <c r="AA88" s="49"/>
    </row>
    <row r="91" spans="2:27" ht="23.25" x14ac:dyDescent="0.35">
      <c r="B91" s="32"/>
      <c r="C91" s="70"/>
      <c r="D91" s="70"/>
      <c r="E91" s="70"/>
      <c r="F91" s="71" t="s">
        <v>47</v>
      </c>
      <c r="G91" s="71" t="s">
        <v>48</v>
      </c>
      <c r="H91" s="71" t="s">
        <v>49</v>
      </c>
      <c r="I91" s="32"/>
      <c r="J91" s="242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</row>
    <row r="92" spans="2:27" ht="15.75" thickBot="1" x14ac:dyDescent="0.3">
      <c r="C92" s="71"/>
      <c r="D92" s="71"/>
      <c r="E92" s="71"/>
      <c r="F92" s="77">
        <f>F100+F105+F110</f>
        <v>8.25</v>
      </c>
      <c r="G92" s="77">
        <f>G100+G105+G110</f>
        <v>1182.5</v>
      </c>
      <c r="H92" s="78">
        <f>H100+H105+H110</f>
        <v>19048.999999999996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2:27" ht="15.75" thickBot="1" x14ac:dyDescent="0.3">
      <c r="B93" s="254" t="s">
        <v>75</v>
      </c>
      <c r="C93" s="70"/>
      <c r="D93" s="70"/>
      <c r="E93" s="70"/>
      <c r="F93" s="82"/>
      <c r="G93" s="82"/>
      <c r="H93" s="83"/>
      <c r="I93" s="32"/>
      <c r="J93" s="235" t="s">
        <v>28</v>
      </c>
      <c r="K93" s="236"/>
      <c r="L93" s="236"/>
      <c r="M93" s="236" t="s">
        <v>29</v>
      </c>
      <c r="N93" s="236"/>
      <c r="O93" s="236"/>
      <c r="P93" s="236" t="s">
        <v>30</v>
      </c>
      <c r="Q93" s="236"/>
      <c r="R93" s="236"/>
      <c r="S93" s="236" t="s">
        <v>31</v>
      </c>
      <c r="T93" s="236"/>
      <c r="U93" s="245"/>
      <c r="V93" s="235" t="s">
        <v>28</v>
      </c>
      <c r="W93" s="236"/>
      <c r="X93" s="236"/>
      <c r="Y93" s="236" t="s">
        <v>29</v>
      </c>
      <c r="Z93" s="236"/>
      <c r="AA93" s="236"/>
    </row>
    <row r="94" spans="2:27" ht="15.75" thickBot="1" x14ac:dyDescent="0.3">
      <c r="B94" s="254"/>
      <c r="C94" s="70"/>
      <c r="D94" s="70"/>
      <c r="E94" s="70"/>
      <c r="F94" s="84"/>
      <c r="G94" s="70"/>
      <c r="H94" s="85"/>
      <c r="I94" s="32"/>
      <c r="J94" s="237">
        <v>2021</v>
      </c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9"/>
      <c r="V94" s="240">
        <v>2022</v>
      </c>
      <c r="W94" s="241"/>
      <c r="X94" s="241"/>
      <c r="Y94" s="241"/>
      <c r="Z94" s="241"/>
      <c r="AA94" s="241"/>
    </row>
    <row r="95" spans="2:27" ht="45.75" thickBot="1" x14ac:dyDescent="0.35">
      <c r="B95" s="127" t="s">
        <v>77</v>
      </c>
      <c r="C95" s="71"/>
      <c r="D95" s="86" t="s">
        <v>61</v>
      </c>
      <c r="E95" s="87" t="s">
        <v>62</v>
      </c>
      <c r="F95" s="87" t="s">
        <v>63</v>
      </c>
      <c r="G95" s="87" t="s">
        <v>64</v>
      </c>
      <c r="H95" s="87" t="s">
        <v>65</v>
      </c>
      <c r="I95" s="32"/>
      <c r="J95" s="33" t="s">
        <v>32</v>
      </c>
      <c r="K95" s="34" t="s">
        <v>33</v>
      </c>
      <c r="L95" s="34" t="s">
        <v>34</v>
      </c>
      <c r="M95" s="34" t="s">
        <v>35</v>
      </c>
      <c r="N95" s="34" t="s">
        <v>36</v>
      </c>
      <c r="O95" s="34" t="s">
        <v>37</v>
      </c>
      <c r="P95" s="34" t="s">
        <v>38</v>
      </c>
      <c r="Q95" s="34" t="s">
        <v>39</v>
      </c>
      <c r="R95" s="34" t="s">
        <v>40</v>
      </c>
      <c r="S95" s="34" t="s">
        <v>41</v>
      </c>
      <c r="T95" s="34" t="s">
        <v>42</v>
      </c>
      <c r="U95" s="35" t="s">
        <v>43</v>
      </c>
      <c r="V95" s="33" t="s">
        <v>32</v>
      </c>
      <c r="W95" s="34" t="s">
        <v>33</v>
      </c>
      <c r="X95" s="34" t="s">
        <v>34</v>
      </c>
      <c r="Y95" s="34" t="s">
        <v>35</v>
      </c>
      <c r="Z95" s="34" t="s">
        <v>36</v>
      </c>
      <c r="AA95" s="34" t="s">
        <v>37</v>
      </c>
    </row>
    <row r="96" spans="2:27" ht="15.75" x14ac:dyDescent="0.25">
      <c r="B96" s="129" t="str">
        <f>$B$7</f>
        <v>WP1S titolo</v>
      </c>
      <c r="C96" s="88"/>
      <c r="D96" s="88"/>
      <c r="E96" s="88"/>
      <c r="F96" s="89"/>
      <c r="G96" s="90"/>
      <c r="H96" s="91"/>
      <c r="I96" s="37"/>
      <c r="J96" s="136"/>
      <c r="K96" s="136"/>
      <c r="L96" s="136"/>
      <c r="M96" s="137"/>
      <c r="N96" s="39"/>
      <c r="O96" s="39"/>
      <c r="P96" s="39"/>
      <c r="Q96" s="39"/>
      <c r="R96" s="39"/>
      <c r="S96" s="134"/>
      <c r="T96" s="134"/>
      <c r="U96" s="134"/>
      <c r="V96" s="39"/>
      <c r="W96" s="39"/>
      <c r="X96" s="39"/>
      <c r="Y96" s="39"/>
      <c r="Z96" s="39"/>
      <c r="AA96" s="39"/>
    </row>
    <row r="97" spans="2:27" x14ac:dyDescent="0.25">
      <c r="B97" s="130" t="s">
        <v>67</v>
      </c>
      <c r="C97" s="92"/>
      <c r="D97" s="93">
        <v>75</v>
      </c>
      <c r="E97" s="109">
        <v>0.35</v>
      </c>
      <c r="F97" s="94">
        <f>COUNTIF(I97:Z97,"=X")*E97</f>
        <v>1.0499999999999998</v>
      </c>
      <c r="G97" s="94">
        <f>COUNTIF(J97:AA97,"=X")*E97*$AE$5</f>
        <v>150.49999999999997</v>
      </c>
      <c r="H97" s="95">
        <f>G97*D97</f>
        <v>11287.499999999998</v>
      </c>
      <c r="I97" s="41"/>
      <c r="J97" s="121"/>
      <c r="K97" s="121"/>
      <c r="L97" s="121"/>
      <c r="M97" s="121"/>
      <c r="N97" s="42"/>
      <c r="O97" s="42"/>
      <c r="P97" s="42"/>
      <c r="Q97" s="42"/>
      <c r="R97" s="42"/>
      <c r="S97" s="96" t="s">
        <v>44</v>
      </c>
      <c r="T97" s="96" t="s">
        <v>44</v>
      </c>
      <c r="U97" s="96" t="s">
        <v>44</v>
      </c>
      <c r="V97" s="42"/>
      <c r="W97" s="42"/>
      <c r="X97" s="42"/>
      <c r="Y97" s="42"/>
      <c r="Z97" s="42"/>
      <c r="AA97" s="42"/>
    </row>
    <row r="98" spans="2:27" x14ac:dyDescent="0.25">
      <c r="B98" s="130" t="s">
        <v>68</v>
      </c>
      <c r="C98" s="92"/>
      <c r="D98" s="93"/>
      <c r="E98" s="109">
        <v>0.4</v>
      </c>
      <c r="F98" s="94">
        <f>COUNTIF(I98:Z98,"=X")*E98</f>
        <v>1.2000000000000002</v>
      </c>
      <c r="G98" s="94">
        <f>COUNTIF(J98:AA98,"=X")*E98*$AE$5</f>
        <v>172.00000000000003</v>
      </c>
      <c r="H98" s="95">
        <f>G98*D98</f>
        <v>0</v>
      </c>
      <c r="I98" s="41"/>
      <c r="J98" s="121"/>
      <c r="K98" s="121"/>
      <c r="L98" s="121"/>
      <c r="M98" s="121"/>
      <c r="N98" s="42"/>
      <c r="O98" s="42"/>
      <c r="P98" s="42"/>
      <c r="Q98" s="42"/>
      <c r="R98" s="42"/>
      <c r="S98" s="96" t="s">
        <v>44</v>
      </c>
      <c r="T98" s="96" t="s">
        <v>44</v>
      </c>
      <c r="U98" s="96" t="s">
        <v>44</v>
      </c>
      <c r="V98" s="42"/>
      <c r="W98" s="42"/>
      <c r="X98" s="42"/>
      <c r="Y98" s="42"/>
      <c r="Z98" s="42"/>
      <c r="AA98" s="42"/>
    </row>
    <row r="99" spans="2:27" x14ac:dyDescent="0.25">
      <c r="B99" s="130"/>
      <c r="C99" s="92"/>
      <c r="D99" s="93"/>
      <c r="E99" s="109">
        <v>0.4</v>
      </c>
      <c r="F99" s="94">
        <f>COUNTIF(I99:Z99,"=X")*E99</f>
        <v>1.2000000000000002</v>
      </c>
      <c r="G99" s="94">
        <f>COUNTIF(J99:AA99,"=X")*E99*$AE$5</f>
        <v>172.00000000000003</v>
      </c>
      <c r="H99" s="95">
        <f>G99*D99</f>
        <v>0</v>
      </c>
      <c r="I99" s="43"/>
      <c r="J99" s="121"/>
      <c r="K99" s="121"/>
      <c r="L99" s="121"/>
      <c r="M99" s="121"/>
      <c r="N99" s="42"/>
      <c r="O99" s="42"/>
      <c r="P99" s="42"/>
      <c r="Q99" s="42"/>
      <c r="R99" s="97"/>
      <c r="S99" s="96" t="s">
        <v>44</v>
      </c>
      <c r="T99" s="96" t="s">
        <v>44</v>
      </c>
      <c r="U99" s="96" t="s">
        <v>44</v>
      </c>
      <c r="V99" s="42"/>
      <c r="W99" s="42"/>
      <c r="X99" s="42"/>
      <c r="Y99" s="42"/>
      <c r="Z99" s="42"/>
      <c r="AA99" s="42"/>
    </row>
    <row r="100" spans="2:27" ht="15.75" thickBot="1" x14ac:dyDescent="0.3">
      <c r="B100" s="131" t="s">
        <v>0</v>
      </c>
      <c r="C100" s="92"/>
      <c r="D100" s="99"/>
      <c r="E100" s="100"/>
      <c r="F100" s="101">
        <f>SUM(F97:F99)</f>
        <v>3.45</v>
      </c>
      <c r="G100" s="101">
        <f t="shared" ref="G100:H100" si="12">SUM(G97:G99)</f>
        <v>494.5</v>
      </c>
      <c r="H100" s="101">
        <f t="shared" si="12"/>
        <v>11287.499999999998</v>
      </c>
      <c r="I100" s="43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2:27" ht="15.75" x14ac:dyDescent="0.25">
      <c r="B101" s="129" t="str">
        <f>$B$12</f>
        <v>WP2S titolo</v>
      </c>
      <c r="C101" s="102"/>
      <c r="D101" s="102"/>
      <c r="E101" s="102"/>
      <c r="F101" s="89"/>
      <c r="G101" s="90"/>
      <c r="H101" s="91"/>
      <c r="I101" s="46"/>
      <c r="J101" s="39"/>
      <c r="K101" s="39"/>
      <c r="L101" s="39"/>
      <c r="M101" s="122"/>
      <c r="N101" s="122"/>
      <c r="O101" s="122"/>
      <c r="P101" s="137"/>
      <c r="Q101" s="39"/>
      <c r="R101" s="39"/>
      <c r="S101" s="39"/>
      <c r="T101" s="39"/>
      <c r="U101" s="39"/>
      <c r="V101" s="134"/>
      <c r="W101" s="134"/>
      <c r="X101" s="134"/>
      <c r="Y101" s="39"/>
      <c r="Z101" s="39"/>
      <c r="AA101" s="39"/>
    </row>
    <row r="102" spans="2:27" x14ac:dyDescent="0.25">
      <c r="B102" s="132" t="s">
        <v>67</v>
      </c>
      <c r="C102" s="92"/>
      <c r="D102" s="93">
        <v>27</v>
      </c>
      <c r="E102" s="110">
        <v>0.35</v>
      </c>
      <c r="F102" s="94">
        <f>COUNTIF(I102:Z102,"=X")*E102</f>
        <v>1.0499999999999998</v>
      </c>
      <c r="G102" s="94">
        <f>COUNTIF(J102:AA102,"=X")*E102*$AE$5</f>
        <v>150.49999999999997</v>
      </c>
      <c r="H102" s="95">
        <f>G102*D102</f>
        <v>4063.4999999999991</v>
      </c>
      <c r="I102" s="47"/>
      <c r="J102" s="41"/>
      <c r="K102" s="41"/>
      <c r="L102" s="41"/>
      <c r="M102" s="121"/>
      <c r="N102" s="121"/>
      <c r="O102" s="121"/>
      <c r="P102" s="138"/>
      <c r="Q102" s="41"/>
      <c r="R102" s="41"/>
      <c r="S102" s="41"/>
      <c r="T102" s="41"/>
      <c r="U102" s="41"/>
      <c r="V102" s="104" t="s">
        <v>44</v>
      </c>
      <c r="W102" s="104" t="s">
        <v>44</v>
      </c>
      <c r="X102" s="104" t="s">
        <v>44</v>
      </c>
      <c r="Y102" s="41"/>
      <c r="Z102" s="41"/>
      <c r="AA102" s="41"/>
    </row>
    <row r="103" spans="2:27" x14ac:dyDescent="0.25">
      <c r="B103" s="132" t="s">
        <v>68</v>
      </c>
      <c r="C103" s="92"/>
      <c r="D103" s="93"/>
      <c r="E103" s="110">
        <v>0.3</v>
      </c>
      <c r="F103" s="94">
        <f>COUNTIF(I103:Z103,"=X")*E103</f>
        <v>0.89999999999999991</v>
      </c>
      <c r="G103" s="94">
        <f>COUNTIF(J103:AA103,"=X")*E103*$AE$5</f>
        <v>129</v>
      </c>
      <c r="H103" s="95">
        <f>G103*D103</f>
        <v>0</v>
      </c>
      <c r="I103" s="47"/>
      <c r="J103" s="41"/>
      <c r="K103" s="41"/>
      <c r="L103" s="41"/>
      <c r="M103" s="121"/>
      <c r="N103" s="121"/>
      <c r="O103" s="121"/>
      <c r="P103" s="138"/>
      <c r="Q103" s="41"/>
      <c r="R103" s="41"/>
      <c r="S103" s="41"/>
      <c r="T103" s="41"/>
      <c r="U103" s="41"/>
      <c r="V103" s="104" t="s">
        <v>44</v>
      </c>
      <c r="W103" s="104" t="s">
        <v>44</v>
      </c>
      <c r="X103" s="104" t="s">
        <v>44</v>
      </c>
      <c r="Y103" s="41"/>
      <c r="Z103" s="41"/>
      <c r="AA103" s="41"/>
    </row>
    <row r="104" spans="2:27" x14ac:dyDescent="0.25">
      <c r="B104" s="132"/>
      <c r="C104" s="92"/>
      <c r="D104" s="93"/>
      <c r="E104" s="110">
        <v>0.35</v>
      </c>
      <c r="F104" s="94">
        <f>COUNTIF(I104:Z104,"=X")*E104</f>
        <v>1.0499999999999998</v>
      </c>
      <c r="G104" s="94">
        <f>COUNTIF(J104:AA104,"=X")*E104*$AE$5</f>
        <v>150.49999999999997</v>
      </c>
      <c r="H104" s="95">
        <f>G104*D104</f>
        <v>0</v>
      </c>
      <c r="I104" s="47"/>
      <c r="J104" s="41"/>
      <c r="K104" s="41"/>
      <c r="L104" s="41"/>
      <c r="M104" s="121"/>
      <c r="N104" s="121"/>
      <c r="O104" s="121"/>
      <c r="P104" s="138"/>
      <c r="Q104" s="41"/>
      <c r="R104" s="41"/>
      <c r="S104" s="41"/>
      <c r="T104" s="41"/>
      <c r="U104" s="41"/>
      <c r="V104" s="104" t="s">
        <v>44</v>
      </c>
      <c r="W104" s="104" t="s">
        <v>44</v>
      </c>
      <c r="X104" s="104" t="s">
        <v>44</v>
      </c>
      <c r="Y104" s="41"/>
      <c r="Z104" s="41"/>
      <c r="AA104" s="41"/>
    </row>
    <row r="105" spans="2:27" ht="15.75" thickBot="1" x14ac:dyDescent="0.3">
      <c r="B105" s="131" t="s">
        <v>0</v>
      </c>
      <c r="C105" s="92"/>
      <c r="D105" s="99"/>
      <c r="E105" s="105"/>
      <c r="F105" s="101">
        <f>SUM(F102:F104)</f>
        <v>2.9999999999999996</v>
      </c>
      <c r="G105" s="101">
        <f t="shared" ref="G105:H105" si="13">SUM(G102:G104)</f>
        <v>430</v>
      </c>
      <c r="H105" s="101">
        <f t="shared" si="13"/>
        <v>4063.4999999999991</v>
      </c>
      <c r="I105" s="47"/>
      <c r="J105" s="41"/>
      <c r="K105" s="41"/>
      <c r="L105" s="41"/>
      <c r="M105" s="42"/>
      <c r="N105" s="42"/>
      <c r="O105" s="42"/>
      <c r="P105" s="41"/>
      <c r="Q105" s="41"/>
      <c r="R105" s="41"/>
      <c r="S105" s="41"/>
      <c r="T105" s="41"/>
      <c r="U105" s="41"/>
      <c r="V105" s="48"/>
      <c r="W105" s="48"/>
      <c r="X105" s="48"/>
      <c r="Y105" s="41"/>
      <c r="Z105" s="41"/>
      <c r="AA105" s="41"/>
    </row>
    <row r="106" spans="2:27" ht="15.75" x14ac:dyDescent="0.25">
      <c r="B106" s="129" t="str">
        <f>$B$17</f>
        <v>WP3S titolo</v>
      </c>
      <c r="C106" s="88"/>
      <c r="D106" s="88"/>
      <c r="E106" s="88"/>
      <c r="F106" s="89"/>
      <c r="G106" s="90"/>
      <c r="H106" s="91"/>
      <c r="I106" s="106"/>
      <c r="J106" s="39"/>
      <c r="K106" s="39"/>
      <c r="L106" s="39"/>
      <c r="M106" s="39"/>
      <c r="N106" s="39"/>
      <c r="O106" s="39"/>
      <c r="P106" s="122"/>
      <c r="Q106" s="122"/>
      <c r="R106" s="122"/>
      <c r="S106" s="122"/>
      <c r="T106" s="122"/>
      <c r="U106" s="122"/>
      <c r="Y106" s="135"/>
      <c r="Z106" s="135"/>
      <c r="AA106" s="135"/>
    </row>
    <row r="107" spans="2:27" x14ac:dyDescent="0.25">
      <c r="B107" s="130" t="s">
        <v>67</v>
      </c>
      <c r="C107" s="92"/>
      <c r="D107" s="93">
        <v>43</v>
      </c>
      <c r="E107" s="111">
        <v>0.2</v>
      </c>
      <c r="F107" s="94">
        <f>COUNTIF(J107:AA107,"=X")*E107</f>
        <v>0.60000000000000009</v>
      </c>
      <c r="G107" s="94">
        <f>COUNTIF(J107:AA107,"=X")*E107*$AE$5</f>
        <v>86.000000000000014</v>
      </c>
      <c r="H107" s="95">
        <f>G107*D107</f>
        <v>3698.0000000000005</v>
      </c>
      <c r="I107" s="47"/>
      <c r="J107" s="41"/>
      <c r="K107" s="41"/>
      <c r="L107" s="41"/>
      <c r="M107" s="41"/>
      <c r="N107" s="41"/>
      <c r="O107" s="41"/>
      <c r="P107" s="121"/>
      <c r="Q107" s="121"/>
      <c r="R107" s="121"/>
      <c r="S107" s="121"/>
      <c r="T107" s="121"/>
      <c r="U107" s="121"/>
      <c r="Y107" s="96" t="s">
        <v>44</v>
      </c>
      <c r="Z107" s="96" t="s">
        <v>44</v>
      </c>
      <c r="AA107" s="96" t="s">
        <v>44</v>
      </c>
    </row>
    <row r="108" spans="2:27" x14ac:dyDescent="0.25">
      <c r="B108" s="130" t="s">
        <v>68</v>
      </c>
      <c r="C108" s="92"/>
      <c r="D108" s="93"/>
      <c r="E108" s="111">
        <v>0.2</v>
      </c>
      <c r="F108" s="94">
        <f>COUNTIF(J108:AA108,"=X")*E108</f>
        <v>0.60000000000000009</v>
      </c>
      <c r="G108" s="94">
        <f>COUNTIF(J108:AA108,"=X")*E108*$AE$5</f>
        <v>86.000000000000014</v>
      </c>
      <c r="H108" s="95">
        <f>G108*D108</f>
        <v>0</v>
      </c>
      <c r="I108" s="47"/>
      <c r="J108" s="41"/>
      <c r="K108" s="41"/>
      <c r="L108" s="41"/>
      <c r="M108" s="41"/>
      <c r="N108" s="41"/>
      <c r="O108" s="41"/>
      <c r="P108" s="121"/>
      <c r="Q108" s="121"/>
      <c r="R108" s="121"/>
      <c r="S108" s="121"/>
      <c r="T108" s="121"/>
      <c r="U108" s="121"/>
      <c r="Y108" s="96" t="s">
        <v>44</v>
      </c>
      <c r="Z108" s="96" t="s">
        <v>44</v>
      </c>
      <c r="AA108" s="96" t="s">
        <v>44</v>
      </c>
    </row>
    <row r="109" spans="2:27" x14ac:dyDescent="0.25">
      <c r="B109" s="133"/>
      <c r="C109" s="92"/>
      <c r="D109" s="93"/>
      <c r="E109" s="111">
        <v>0.2</v>
      </c>
      <c r="F109" s="94">
        <f>COUNTIF(J109:AA109,"=X")*E109</f>
        <v>0.60000000000000009</v>
      </c>
      <c r="G109" s="94">
        <f>COUNTIF(J109:AA109,"=X")*E109*$AE$5</f>
        <v>86.000000000000014</v>
      </c>
      <c r="H109" s="95">
        <f>G109*D109</f>
        <v>0</v>
      </c>
      <c r="I109" s="47"/>
      <c r="J109" s="41"/>
      <c r="K109" s="41"/>
      <c r="L109" s="41"/>
      <c r="M109" s="41"/>
      <c r="N109" s="41"/>
      <c r="O109" s="41"/>
      <c r="P109" s="121"/>
      <c r="Q109" s="121"/>
      <c r="R109" s="121"/>
      <c r="S109" s="121"/>
      <c r="T109" s="121"/>
      <c r="U109" s="121"/>
      <c r="Y109" s="96" t="s">
        <v>44</v>
      </c>
      <c r="Z109" s="96" t="s">
        <v>44</v>
      </c>
      <c r="AA109" s="96" t="s">
        <v>44</v>
      </c>
    </row>
    <row r="110" spans="2:27" ht="15.75" thickBot="1" x14ac:dyDescent="0.3">
      <c r="B110" s="123" t="s">
        <v>0</v>
      </c>
      <c r="C110" s="108"/>
      <c r="D110" s="124"/>
      <c r="E110" s="125"/>
      <c r="F110" s="126">
        <f>SUM(F107:F109)</f>
        <v>1.8000000000000003</v>
      </c>
      <c r="G110" s="126">
        <f t="shared" ref="G110:H110" si="14">SUM(G107:G109)</f>
        <v>258.00000000000006</v>
      </c>
      <c r="H110" s="126">
        <f t="shared" si="14"/>
        <v>3698.0000000000005</v>
      </c>
      <c r="I110" s="44"/>
      <c r="J110" s="48"/>
      <c r="K110" s="48"/>
      <c r="L110" s="48"/>
      <c r="M110" s="48"/>
      <c r="N110" s="48"/>
      <c r="O110" s="48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8"/>
      <c r="AA110" s="49"/>
    </row>
    <row r="113" spans="2:27" ht="23.25" x14ac:dyDescent="0.35">
      <c r="B113" s="32"/>
      <c r="C113" s="70"/>
      <c r="D113" s="70"/>
      <c r="E113" s="70"/>
      <c r="F113" s="71" t="s">
        <v>47</v>
      </c>
      <c r="G113" s="71" t="s">
        <v>48</v>
      </c>
      <c r="H113" s="71" t="s">
        <v>49</v>
      </c>
      <c r="I113" s="32"/>
      <c r="J113" s="242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</row>
    <row r="114" spans="2:27" ht="15.75" thickBot="1" x14ac:dyDescent="0.3">
      <c r="C114" s="71"/>
      <c r="D114" s="71"/>
      <c r="E114" s="71"/>
      <c r="F114" s="77">
        <f>F122+F127+F132</f>
        <v>8.25</v>
      </c>
      <c r="G114" s="77">
        <f>G122+G127+G132</f>
        <v>1182.5</v>
      </c>
      <c r="H114" s="78">
        <f>H122+H127+H132</f>
        <v>19048.999999999996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2:27" ht="15.75" thickBot="1" x14ac:dyDescent="0.3">
      <c r="B115" s="254" t="s">
        <v>76</v>
      </c>
      <c r="C115" s="70"/>
      <c r="D115" s="70"/>
      <c r="E115" s="70"/>
      <c r="F115" s="82"/>
      <c r="G115" s="82"/>
      <c r="H115" s="83"/>
      <c r="I115" s="32"/>
      <c r="J115" s="235" t="s">
        <v>28</v>
      </c>
      <c r="K115" s="236"/>
      <c r="L115" s="236"/>
      <c r="M115" s="236" t="s">
        <v>29</v>
      </c>
      <c r="N115" s="236"/>
      <c r="O115" s="236"/>
      <c r="P115" s="236" t="s">
        <v>30</v>
      </c>
      <c r="Q115" s="236"/>
      <c r="R115" s="236"/>
      <c r="S115" s="236" t="s">
        <v>31</v>
      </c>
      <c r="T115" s="236"/>
      <c r="U115" s="245"/>
      <c r="V115" s="235" t="s">
        <v>28</v>
      </c>
      <c r="W115" s="236"/>
      <c r="X115" s="236"/>
      <c r="Y115" s="236" t="s">
        <v>29</v>
      </c>
      <c r="Z115" s="236"/>
      <c r="AA115" s="236"/>
    </row>
    <row r="116" spans="2:27" ht="15.75" thickBot="1" x14ac:dyDescent="0.3">
      <c r="B116" s="254"/>
      <c r="C116" s="70"/>
      <c r="D116" s="70"/>
      <c r="E116" s="70"/>
      <c r="F116" s="84"/>
      <c r="G116" s="70"/>
      <c r="H116" s="85"/>
      <c r="I116" s="32"/>
      <c r="J116" s="237">
        <v>2021</v>
      </c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9"/>
      <c r="V116" s="240">
        <v>2022</v>
      </c>
      <c r="W116" s="241"/>
      <c r="X116" s="241"/>
      <c r="Y116" s="241"/>
      <c r="Z116" s="241"/>
      <c r="AA116" s="241"/>
    </row>
    <row r="117" spans="2:27" ht="45.75" thickBot="1" x14ac:dyDescent="0.35">
      <c r="B117" s="127" t="s">
        <v>77</v>
      </c>
      <c r="C117" s="71"/>
      <c r="D117" s="86" t="s">
        <v>61</v>
      </c>
      <c r="E117" s="87" t="s">
        <v>62</v>
      </c>
      <c r="F117" s="87" t="s">
        <v>63</v>
      </c>
      <c r="G117" s="87" t="s">
        <v>64</v>
      </c>
      <c r="H117" s="87" t="s">
        <v>65</v>
      </c>
      <c r="I117" s="32"/>
      <c r="J117" s="33" t="s">
        <v>32</v>
      </c>
      <c r="K117" s="34" t="s">
        <v>33</v>
      </c>
      <c r="L117" s="34" t="s">
        <v>34</v>
      </c>
      <c r="M117" s="34" t="s">
        <v>35</v>
      </c>
      <c r="N117" s="34" t="s">
        <v>36</v>
      </c>
      <c r="O117" s="34" t="s">
        <v>37</v>
      </c>
      <c r="P117" s="34" t="s">
        <v>38</v>
      </c>
      <c r="Q117" s="34" t="s">
        <v>39</v>
      </c>
      <c r="R117" s="34" t="s">
        <v>40</v>
      </c>
      <c r="S117" s="34" t="s">
        <v>41</v>
      </c>
      <c r="T117" s="34" t="s">
        <v>42</v>
      </c>
      <c r="U117" s="35" t="s">
        <v>43</v>
      </c>
      <c r="V117" s="33" t="s">
        <v>32</v>
      </c>
      <c r="W117" s="34" t="s">
        <v>33</v>
      </c>
      <c r="X117" s="34" t="s">
        <v>34</v>
      </c>
      <c r="Y117" s="34" t="s">
        <v>35</v>
      </c>
      <c r="Z117" s="34" t="s">
        <v>36</v>
      </c>
      <c r="AA117" s="34" t="s">
        <v>37</v>
      </c>
    </row>
    <row r="118" spans="2:27" ht="15.75" x14ac:dyDescent="0.25">
      <c r="B118" s="129" t="str">
        <f>$B$7</f>
        <v>WP1S titolo</v>
      </c>
      <c r="C118" s="88"/>
      <c r="D118" s="88"/>
      <c r="E118" s="88"/>
      <c r="F118" s="89"/>
      <c r="G118" s="90"/>
      <c r="H118" s="91"/>
      <c r="I118" s="37"/>
      <c r="J118" s="136"/>
      <c r="K118" s="136"/>
      <c r="L118" s="136"/>
      <c r="M118" s="137"/>
      <c r="N118" s="39"/>
      <c r="O118" s="39"/>
      <c r="P118" s="39"/>
      <c r="Q118" s="39"/>
      <c r="R118" s="39"/>
      <c r="S118" s="134"/>
      <c r="T118" s="134"/>
      <c r="U118" s="134"/>
      <c r="V118" s="39"/>
      <c r="W118" s="39"/>
      <c r="X118" s="39"/>
      <c r="Y118" s="39"/>
      <c r="Z118" s="39"/>
      <c r="AA118" s="39"/>
    </row>
    <row r="119" spans="2:27" x14ac:dyDescent="0.25">
      <c r="B119" s="130" t="s">
        <v>67</v>
      </c>
      <c r="C119" s="92"/>
      <c r="D119" s="93">
        <v>75</v>
      </c>
      <c r="E119" s="109">
        <v>0.35</v>
      </c>
      <c r="F119" s="94">
        <f>COUNTIF(I119:Z119,"=X")*E119</f>
        <v>1.0499999999999998</v>
      </c>
      <c r="G119" s="94">
        <f>COUNTIF(J119:AA119,"=X")*E119*$AE$5</f>
        <v>150.49999999999997</v>
      </c>
      <c r="H119" s="95">
        <f>G119*D119</f>
        <v>11287.499999999998</v>
      </c>
      <c r="I119" s="41"/>
      <c r="J119" s="121"/>
      <c r="K119" s="121"/>
      <c r="L119" s="121"/>
      <c r="M119" s="121"/>
      <c r="N119" s="42"/>
      <c r="O119" s="42"/>
      <c r="P119" s="42"/>
      <c r="Q119" s="42"/>
      <c r="R119" s="42"/>
      <c r="S119" s="96" t="s">
        <v>44</v>
      </c>
      <c r="T119" s="96" t="s">
        <v>44</v>
      </c>
      <c r="U119" s="96" t="s">
        <v>44</v>
      </c>
      <c r="V119" s="42"/>
      <c r="W119" s="42"/>
      <c r="X119" s="42"/>
      <c r="Y119" s="42"/>
      <c r="Z119" s="42"/>
      <c r="AA119" s="42"/>
    </row>
    <row r="120" spans="2:27" x14ac:dyDescent="0.25">
      <c r="B120" s="130" t="s">
        <v>68</v>
      </c>
      <c r="C120" s="92"/>
      <c r="D120" s="93"/>
      <c r="E120" s="109">
        <v>0.4</v>
      </c>
      <c r="F120" s="94">
        <f>COUNTIF(I120:Z120,"=X")*E120</f>
        <v>1.2000000000000002</v>
      </c>
      <c r="G120" s="94">
        <f>COUNTIF(J120:AA120,"=X")*E120*$AE$5</f>
        <v>172.00000000000003</v>
      </c>
      <c r="H120" s="95">
        <f>G120*D120</f>
        <v>0</v>
      </c>
      <c r="I120" s="41"/>
      <c r="J120" s="121"/>
      <c r="K120" s="121"/>
      <c r="L120" s="121"/>
      <c r="M120" s="121"/>
      <c r="N120" s="42"/>
      <c r="O120" s="42"/>
      <c r="P120" s="42"/>
      <c r="Q120" s="42"/>
      <c r="R120" s="42"/>
      <c r="S120" s="96" t="s">
        <v>44</v>
      </c>
      <c r="T120" s="96" t="s">
        <v>44</v>
      </c>
      <c r="U120" s="96" t="s">
        <v>44</v>
      </c>
      <c r="V120" s="42"/>
      <c r="W120" s="42"/>
      <c r="X120" s="42"/>
      <c r="Y120" s="42"/>
      <c r="Z120" s="42"/>
      <c r="AA120" s="42"/>
    </row>
    <row r="121" spans="2:27" x14ac:dyDescent="0.25">
      <c r="B121" s="130"/>
      <c r="C121" s="92"/>
      <c r="D121" s="93"/>
      <c r="E121" s="109">
        <v>0.4</v>
      </c>
      <c r="F121" s="94">
        <f>COUNTIF(I121:Z121,"=X")*E121</f>
        <v>1.2000000000000002</v>
      </c>
      <c r="G121" s="94">
        <f>COUNTIF(J121:AA121,"=X")*E121*$AE$5</f>
        <v>172.00000000000003</v>
      </c>
      <c r="H121" s="95">
        <f>G121*D121</f>
        <v>0</v>
      </c>
      <c r="I121" s="43"/>
      <c r="J121" s="121"/>
      <c r="K121" s="121"/>
      <c r="L121" s="121"/>
      <c r="M121" s="121"/>
      <c r="N121" s="42"/>
      <c r="O121" s="42"/>
      <c r="P121" s="42"/>
      <c r="Q121" s="42"/>
      <c r="R121" s="97"/>
      <c r="S121" s="96" t="s">
        <v>44</v>
      </c>
      <c r="T121" s="96" t="s">
        <v>44</v>
      </c>
      <c r="U121" s="96" t="s">
        <v>44</v>
      </c>
      <c r="V121" s="42"/>
      <c r="W121" s="42"/>
      <c r="X121" s="42"/>
      <c r="Y121" s="42"/>
      <c r="Z121" s="42"/>
      <c r="AA121" s="42"/>
    </row>
    <row r="122" spans="2:27" ht="15.75" thickBot="1" x14ac:dyDescent="0.3">
      <c r="B122" s="131" t="s">
        <v>0</v>
      </c>
      <c r="C122" s="92"/>
      <c r="D122" s="99"/>
      <c r="E122" s="100"/>
      <c r="F122" s="101">
        <f>SUM(F119:F121)</f>
        <v>3.45</v>
      </c>
      <c r="G122" s="101">
        <f t="shared" ref="G122:H122" si="15">SUM(G119:G121)</f>
        <v>494.5</v>
      </c>
      <c r="H122" s="101">
        <f t="shared" si="15"/>
        <v>11287.499999999998</v>
      </c>
      <c r="I122" s="43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2:27" ht="15.75" x14ac:dyDescent="0.25">
      <c r="B123" s="129" t="str">
        <f>$B$12</f>
        <v>WP2S titolo</v>
      </c>
      <c r="C123" s="102"/>
      <c r="D123" s="102"/>
      <c r="E123" s="102"/>
      <c r="F123" s="89"/>
      <c r="G123" s="90"/>
      <c r="H123" s="91"/>
      <c r="I123" s="46"/>
      <c r="J123" s="39"/>
      <c r="K123" s="39"/>
      <c r="L123" s="39"/>
      <c r="M123" s="122"/>
      <c r="N123" s="122"/>
      <c r="O123" s="122"/>
      <c r="P123" s="137"/>
      <c r="Q123" s="39"/>
      <c r="R123" s="39"/>
      <c r="S123" s="39"/>
      <c r="T123" s="39"/>
      <c r="U123" s="39"/>
      <c r="V123" s="134"/>
      <c r="W123" s="134"/>
      <c r="X123" s="134"/>
      <c r="Y123" s="39"/>
      <c r="Z123" s="39"/>
      <c r="AA123" s="39"/>
    </row>
    <row r="124" spans="2:27" x14ac:dyDescent="0.25">
      <c r="B124" s="132" t="s">
        <v>67</v>
      </c>
      <c r="C124" s="92"/>
      <c r="D124" s="93">
        <v>27</v>
      </c>
      <c r="E124" s="110">
        <v>0.35</v>
      </c>
      <c r="F124" s="94">
        <f>COUNTIF(I124:Z124,"=X")*E124</f>
        <v>1.0499999999999998</v>
      </c>
      <c r="G124" s="94">
        <f>COUNTIF(J124:AA124,"=X")*E124*$AE$5</f>
        <v>150.49999999999997</v>
      </c>
      <c r="H124" s="95">
        <f>G124*D124</f>
        <v>4063.4999999999991</v>
      </c>
      <c r="I124" s="47"/>
      <c r="J124" s="41"/>
      <c r="K124" s="41"/>
      <c r="L124" s="41"/>
      <c r="M124" s="121"/>
      <c r="N124" s="121"/>
      <c r="O124" s="121"/>
      <c r="P124" s="138"/>
      <c r="Q124" s="41"/>
      <c r="R124" s="41"/>
      <c r="S124" s="41"/>
      <c r="T124" s="41"/>
      <c r="U124" s="41"/>
      <c r="V124" s="104" t="s">
        <v>44</v>
      </c>
      <c r="W124" s="104" t="s">
        <v>44</v>
      </c>
      <c r="X124" s="104" t="s">
        <v>44</v>
      </c>
      <c r="Y124" s="41"/>
      <c r="Z124" s="41"/>
      <c r="AA124" s="41"/>
    </row>
    <row r="125" spans="2:27" x14ac:dyDescent="0.25">
      <c r="B125" s="132" t="s">
        <v>68</v>
      </c>
      <c r="C125" s="92"/>
      <c r="D125" s="93"/>
      <c r="E125" s="110">
        <v>0.3</v>
      </c>
      <c r="F125" s="94">
        <f>COUNTIF(I125:Z125,"=X")*E125</f>
        <v>0.89999999999999991</v>
      </c>
      <c r="G125" s="94">
        <f>COUNTIF(J125:AA125,"=X")*E125*$AE$5</f>
        <v>129</v>
      </c>
      <c r="H125" s="95">
        <f>G125*D125</f>
        <v>0</v>
      </c>
      <c r="I125" s="47"/>
      <c r="J125" s="41"/>
      <c r="K125" s="41"/>
      <c r="L125" s="41"/>
      <c r="M125" s="121"/>
      <c r="N125" s="121"/>
      <c r="O125" s="121"/>
      <c r="P125" s="138"/>
      <c r="Q125" s="41"/>
      <c r="R125" s="41"/>
      <c r="S125" s="41"/>
      <c r="T125" s="41"/>
      <c r="U125" s="41"/>
      <c r="V125" s="104" t="s">
        <v>44</v>
      </c>
      <c r="W125" s="104" t="s">
        <v>44</v>
      </c>
      <c r="X125" s="104" t="s">
        <v>44</v>
      </c>
      <c r="Y125" s="41"/>
      <c r="Z125" s="41"/>
      <c r="AA125" s="41"/>
    </row>
    <row r="126" spans="2:27" x14ac:dyDescent="0.25">
      <c r="B126" s="132"/>
      <c r="C126" s="92"/>
      <c r="D126" s="93"/>
      <c r="E126" s="110">
        <v>0.35</v>
      </c>
      <c r="F126" s="94">
        <f>COUNTIF(I126:Z126,"=X")*E126</f>
        <v>1.0499999999999998</v>
      </c>
      <c r="G126" s="94">
        <f>COUNTIF(J126:AA126,"=X")*E126*$AE$5</f>
        <v>150.49999999999997</v>
      </c>
      <c r="H126" s="95">
        <f>G126*D126</f>
        <v>0</v>
      </c>
      <c r="I126" s="47"/>
      <c r="J126" s="41"/>
      <c r="K126" s="41"/>
      <c r="L126" s="41"/>
      <c r="M126" s="121"/>
      <c r="N126" s="121"/>
      <c r="O126" s="121"/>
      <c r="P126" s="138"/>
      <c r="Q126" s="41"/>
      <c r="R126" s="41"/>
      <c r="S126" s="41"/>
      <c r="T126" s="41"/>
      <c r="U126" s="41"/>
      <c r="V126" s="104" t="s">
        <v>44</v>
      </c>
      <c r="W126" s="104" t="s">
        <v>44</v>
      </c>
      <c r="X126" s="104" t="s">
        <v>44</v>
      </c>
      <c r="Y126" s="41"/>
      <c r="Z126" s="41"/>
      <c r="AA126" s="41"/>
    </row>
    <row r="127" spans="2:27" ht="15.75" thickBot="1" x14ac:dyDescent="0.3">
      <c r="B127" s="131" t="s">
        <v>0</v>
      </c>
      <c r="C127" s="92"/>
      <c r="D127" s="99"/>
      <c r="E127" s="105"/>
      <c r="F127" s="101">
        <f>SUM(F124:F126)</f>
        <v>2.9999999999999996</v>
      </c>
      <c r="G127" s="101">
        <f t="shared" ref="G127:H127" si="16">SUM(G124:G126)</f>
        <v>430</v>
      </c>
      <c r="H127" s="101">
        <f t="shared" si="16"/>
        <v>4063.4999999999991</v>
      </c>
      <c r="I127" s="47"/>
      <c r="J127" s="41"/>
      <c r="K127" s="41"/>
      <c r="L127" s="41"/>
      <c r="M127" s="42"/>
      <c r="N127" s="42"/>
      <c r="O127" s="42"/>
      <c r="P127" s="41"/>
      <c r="Q127" s="41"/>
      <c r="R127" s="41"/>
      <c r="S127" s="41"/>
      <c r="T127" s="41"/>
      <c r="U127" s="41"/>
      <c r="V127" s="48"/>
      <c r="W127" s="48"/>
      <c r="X127" s="48"/>
      <c r="Y127" s="41"/>
      <c r="Z127" s="41"/>
      <c r="AA127" s="41"/>
    </row>
    <row r="128" spans="2:27" ht="15.75" x14ac:dyDescent="0.25">
      <c r="B128" s="129" t="str">
        <f>$B$17</f>
        <v>WP3S titolo</v>
      </c>
      <c r="C128" s="88"/>
      <c r="D128" s="88"/>
      <c r="E128" s="88"/>
      <c r="F128" s="89"/>
      <c r="G128" s="90"/>
      <c r="H128" s="91"/>
      <c r="I128" s="106"/>
      <c r="J128" s="39"/>
      <c r="K128" s="39"/>
      <c r="L128" s="39"/>
      <c r="M128" s="39"/>
      <c r="N128" s="39"/>
      <c r="O128" s="39"/>
      <c r="P128" s="122"/>
      <c r="Q128" s="122"/>
      <c r="R128" s="122"/>
      <c r="S128" s="122"/>
      <c r="T128" s="122"/>
      <c r="U128" s="122"/>
      <c r="Y128" s="135"/>
      <c r="Z128" s="135"/>
      <c r="AA128" s="135"/>
    </row>
    <row r="129" spans="2:27" x14ac:dyDescent="0.25">
      <c r="B129" s="130" t="s">
        <v>67</v>
      </c>
      <c r="C129" s="92"/>
      <c r="D129" s="93">
        <v>43</v>
      </c>
      <c r="E129" s="111">
        <v>0.2</v>
      </c>
      <c r="F129" s="94">
        <f>COUNTIF(J129:AA129,"=X")*E129</f>
        <v>0.60000000000000009</v>
      </c>
      <c r="G129" s="94">
        <f>COUNTIF(J129:AA129,"=X")*E129*$AE$5</f>
        <v>86.000000000000014</v>
      </c>
      <c r="H129" s="95">
        <f>G129*D129</f>
        <v>3698.0000000000005</v>
      </c>
      <c r="I129" s="47"/>
      <c r="J129" s="41"/>
      <c r="K129" s="41"/>
      <c r="L129" s="41"/>
      <c r="M129" s="41"/>
      <c r="N129" s="41"/>
      <c r="O129" s="41"/>
      <c r="P129" s="121"/>
      <c r="Q129" s="121"/>
      <c r="R129" s="121"/>
      <c r="S129" s="121"/>
      <c r="T129" s="121"/>
      <c r="U129" s="121"/>
      <c r="Y129" s="96" t="s">
        <v>44</v>
      </c>
      <c r="Z129" s="96" t="s">
        <v>44</v>
      </c>
      <c r="AA129" s="96" t="s">
        <v>44</v>
      </c>
    </row>
    <row r="130" spans="2:27" x14ac:dyDescent="0.25">
      <c r="B130" s="130" t="s">
        <v>68</v>
      </c>
      <c r="C130" s="92"/>
      <c r="D130" s="93"/>
      <c r="E130" s="111">
        <v>0.2</v>
      </c>
      <c r="F130" s="94">
        <f>COUNTIF(J130:AA130,"=X")*E130</f>
        <v>0.60000000000000009</v>
      </c>
      <c r="G130" s="94">
        <f>COUNTIF(J130:AA130,"=X")*E130*$AE$5</f>
        <v>86.000000000000014</v>
      </c>
      <c r="H130" s="95">
        <f>G130*D130</f>
        <v>0</v>
      </c>
      <c r="I130" s="47"/>
      <c r="J130" s="41"/>
      <c r="K130" s="41"/>
      <c r="L130" s="41"/>
      <c r="M130" s="41"/>
      <c r="N130" s="41"/>
      <c r="O130" s="41"/>
      <c r="P130" s="121"/>
      <c r="Q130" s="121"/>
      <c r="R130" s="121"/>
      <c r="S130" s="121"/>
      <c r="T130" s="121"/>
      <c r="U130" s="121"/>
      <c r="Y130" s="96" t="s">
        <v>44</v>
      </c>
      <c r="Z130" s="96" t="s">
        <v>44</v>
      </c>
      <c r="AA130" s="96" t="s">
        <v>44</v>
      </c>
    </row>
    <row r="131" spans="2:27" x14ac:dyDescent="0.25">
      <c r="B131" s="133"/>
      <c r="C131" s="92"/>
      <c r="D131" s="93"/>
      <c r="E131" s="111">
        <v>0.2</v>
      </c>
      <c r="F131" s="94">
        <f>COUNTIF(J131:AA131,"=X")*E131</f>
        <v>0.60000000000000009</v>
      </c>
      <c r="G131" s="94">
        <f>COUNTIF(J131:AA131,"=X")*E131*$AE$5</f>
        <v>86.000000000000014</v>
      </c>
      <c r="H131" s="95">
        <f>G131*D131</f>
        <v>0</v>
      </c>
      <c r="I131" s="47"/>
      <c r="J131" s="41"/>
      <c r="K131" s="41"/>
      <c r="L131" s="41"/>
      <c r="M131" s="41"/>
      <c r="N131" s="41"/>
      <c r="O131" s="41"/>
      <c r="P131" s="121"/>
      <c r="Q131" s="121"/>
      <c r="R131" s="121"/>
      <c r="S131" s="121"/>
      <c r="T131" s="121"/>
      <c r="U131" s="121"/>
      <c r="Y131" s="96" t="s">
        <v>44</v>
      </c>
      <c r="Z131" s="96" t="s">
        <v>44</v>
      </c>
      <c r="AA131" s="96" t="s">
        <v>44</v>
      </c>
    </row>
    <row r="132" spans="2:27" ht="15.75" thickBot="1" x14ac:dyDescent="0.3">
      <c r="B132" s="123" t="s">
        <v>0</v>
      </c>
      <c r="C132" s="108"/>
      <c r="D132" s="124"/>
      <c r="E132" s="125"/>
      <c r="F132" s="126">
        <f>SUM(F129:F131)</f>
        <v>1.8000000000000003</v>
      </c>
      <c r="G132" s="126">
        <f t="shared" ref="G132:H132" si="17">SUM(G129:G131)</f>
        <v>258.00000000000006</v>
      </c>
      <c r="H132" s="126">
        <f t="shared" si="17"/>
        <v>3698.0000000000005</v>
      </c>
      <c r="I132" s="44"/>
      <c r="J132" s="48"/>
      <c r="K132" s="48"/>
      <c r="L132" s="48"/>
      <c r="M132" s="48"/>
      <c r="N132" s="48"/>
      <c r="O132" s="48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8"/>
      <c r="AA132" s="49"/>
    </row>
  </sheetData>
  <mergeCells count="66">
    <mergeCell ref="A17:A21"/>
    <mergeCell ref="AJ1:AJ2"/>
    <mergeCell ref="AK1:AM1"/>
    <mergeCell ref="J2:Y2"/>
    <mergeCell ref="B4:B5"/>
    <mergeCell ref="J4:L4"/>
    <mergeCell ref="M4:O4"/>
    <mergeCell ref="P4:R4"/>
    <mergeCell ref="S4:U4"/>
    <mergeCell ref="V4:X4"/>
    <mergeCell ref="Y4:AA4"/>
    <mergeCell ref="J5:U5"/>
    <mergeCell ref="V5:AA5"/>
    <mergeCell ref="AJ6:AM6"/>
    <mergeCell ref="A7:A11"/>
    <mergeCell ref="A12:A16"/>
    <mergeCell ref="J25:Y25"/>
    <mergeCell ref="B27:B28"/>
    <mergeCell ref="J27:L27"/>
    <mergeCell ref="M27:O27"/>
    <mergeCell ref="P27:R27"/>
    <mergeCell ref="S27:U27"/>
    <mergeCell ref="V27:X27"/>
    <mergeCell ref="Y27:AA27"/>
    <mergeCell ref="J28:U28"/>
    <mergeCell ref="V28:AA28"/>
    <mergeCell ref="J47:Y47"/>
    <mergeCell ref="B49:B50"/>
    <mergeCell ref="J49:L49"/>
    <mergeCell ref="M49:O49"/>
    <mergeCell ref="P49:R49"/>
    <mergeCell ref="S49:U49"/>
    <mergeCell ref="V49:X49"/>
    <mergeCell ref="Y49:AA49"/>
    <mergeCell ref="J50:U50"/>
    <mergeCell ref="V50:AA50"/>
    <mergeCell ref="J69:Y69"/>
    <mergeCell ref="B71:B72"/>
    <mergeCell ref="J71:L71"/>
    <mergeCell ref="M71:O71"/>
    <mergeCell ref="P71:R71"/>
    <mergeCell ref="S71:U71"/>
    <mergeCell ref="V71:X71"/>
    <mergeCell ref="Y71:AA71"/>
    <mergeCell ref="J72:U72"/>
    <mergeCell ref="V72:AA72"/>
    <mergeCell ref="J91:Y91"/>
    <mergeCell ref="B93:B94"/>
    <mergeCell ref="J93:L93"/>
    <mergeCell ref="M93:O93"/>
    <mergeCell ref="P93:R93"/>
    <mergeCell ref="S93:U93"/>
    <mergeCell ref="V93:X93"/>
    <mergeCell ref="Y93:AA93"/>
    <mergeCell ref="J94:U94"/>
    <mergeCell ref="V94:AA94"/>
    <mergeCell ref="J113:Y113"/>
    <mergeCell ref="B115:B116"/>
    <mergeCell ref="J115:L115"/>
    <mergeCell ref="M115:O115"/>
    <mergeCell ref="P115:R115"/>
    <mergeCell ref="S115:U115"/>
    <mergeCell ref="V115:X115"/>
    <mergeCell ref="Y115:AA115"/>
    <mergeCell ref="J116:U116"/>
    <mergeCell ref="V116:AA1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6A93-F144-4949-95E6-67F5B92CA466}">
  <dimension ref="A1:K56"/>
  <sheetViews>
    <sheetView topLeftCell="A25" workbookViewId="0">
      <selection activeCell="G50" sqref="G50"/>
    </sheetView>
  </sheetViews>
  <sheetFormatPr defaultColWidth="11.42578125" defaultRowHeight="15" x14ac:dyDescent="0.25"/>
  <cols>
    <col min="1" max="1" width="58.28515625" customWidth="1"/>
    <col min="2" max="2" width="17.28515625" customWidth="1"/>
    <col min="3" max="3" width="18.28515625" customWidth="1"/>
    <col min="4" max="4" width="19.28515625" customWidth="1"/>
    <col min="5" max="5" width="21.28515625" customWidth="1"/>
    <col min="6" max="6" width="4.85546875" customWidth="1"/>
    <col min="7" max="7" width="58.28515625" customWidth="1"/>
    <col min="8" max="8" width="17.28515625" customWidth="1"/>
    <col min="9" max="9" width="18.28515625" customWidth="1"/>
    <col min="10" max="10" width="19.28515625" customWidth="1"/>
    <col min="11" max="11" width="21.28515625" customWidth="1"/>
  </cols>
  <sheetData>
    <row r="1" spans="1:11" ht="21" x14ac:dyDescent="0.35">
      <c r="A1" s="158" t="s">
        <v>78</v>
      </c>
    </row>
    <row r="2" spans="1:11" ht="16.5" thickBot="1" x14ac:dyDescent="0.3">
      <c r="A2" s="144"/>
    </row>
    <row r="3" spans="1:11" ht="19.5" thickBot="1" x14ac:dyDescent="0.35">
      <c r="A3" s="257" t="s">
        <v>70</v>
      </c>
      <c r="B3" s="258"/>
      <c r="C3" s="258"/>
      <c r="D3" s="258"/>
      <c r="E3" s="259"/>
      <c r="F3" s="160"/>
      <c r="G3" s="257" t="s">
        <v>77</v>
      </c>
      <c r="H3" s="258"/>
      <c r="I3" s="258"/>
      <c r="J3" s="258"/>
      <c r="K3" s="259"/>
    </row>
    <row r="4" spans="1:11" s="10" customFormat="1" ht="16.5" customHeight="1" x14ac:dyDescent="0.25">
      <c r="A4" s="146" t="str">
        <f>'Costo del personale_RI'!B4</f>
        <v>Proponente (specificare)</v>
      </c>
      <c r="B4" s="147" t="s">
        <v>85</v>
      </c>
      <c r="C4" s="147" t="s">
        <v>86</v>
      </c>
      <c r="D4" s="147" t="s">
        <v>87</v>
      </c>
      <c r="E4" s="148" t="s">
        <v>9</v>
      </c>
      <c r="F4" s="159"/>
      <c r="G4" s="146" t="str">
        <f>A4</f>
        <v>Proponente (specificare)</v>
      </c>
      <c r="H4" s="147" t="s">
        <v>88</v>
      </c>
      <c r="I4" s="147" t="s">
        <v>89</v>
      </c>
      <c r="J4" s="147" t="s">
        <v>90</v>
      </c>
      <c r="K4" s="148" t="s">
        <v>9</v>
      </c>
    </row>
    <row r="5" spans="1:11" x14ac:dyDescent="0.25">
      <c r="A5" s="155" t="s">
        <v>79</v>
      </c>
      <c r="B5" s="152" t="s">
        <v>80</v>
      </c>
      <c r="C5" s="152" t="s">
        <v>80</v>
      </c>
      <c r="D5" s="152" t="s">
        <v>80</v>
      </c>
      <c r="E5" s="149">
        <f>SUM(B5:D5)</f>
        <v>0</v>
      </c>
      <c r="F5" s="160"/>
      <c r="G5" s="155" t="s">
        <v>79</v>
      </c>
      <c r="H5" s="152" t="s">
        <v>80</v>
      </c>
      <c r="I5" s="152" t="s">
        <v>80</v>
      </c>
      <c r="J5" s="152" t="s">
        <v>80</v>
      </c>
      <c r="K5" s="149">
        <f>SUM(H5:J5)</f>
        <v>0</v>
      </c>
    </row>
    <row r="6" spans="1:11" x14ac:dyDescent="0.25">
      <c r="A6" s="155" t="s">
        <v>97</v>
      </c>
      <c r="B6" s="152">
        <v>10</v>
      </c>
      <c r="C6" s="152">
        <v>10</v>
      </c>
      <c r="D6" s="152">
        <v>10</v>
      </c>
      <c r="E6" s="149">
        <f t="shared" ref="E6:E11" si="0">SUM(B6:D6)</f>
        <v>30</v>
      </c>
      <c r="F6" s="160"/>
      <c r="G6" s="155" t="s">
        <v>98</v>
      </c>
      <c r="H6" s="152">
        <v>20</v>
      </c>
      <c r="I6" s="152">
        <v>20</v>
      </c>
      <c r="J6" s="152">
        <v>20</v>
      </c>
      <c r="K6" s="149">
        <f t="shared" ref="K6:K11" si="1">SUM(H6:J6)</f>
        <v>60</v>
      </c>
    </row>
    <row r="7" spans="1:11" x14ac:dyDescent="0.25">
      <c r="A7" s="155" t="s">
        <v>79</v>
      </c>
      <c r="B7" s="152"/>
      <c r="C7" s="152"/>
      <c r="D7" s="152"/>
      <c r="E7" s="149">
        <f t="shared" si="0"/>
        <v>0</v>
      </c>
      <c r="F7" s="160"/>
      <c r="G7" s="155" t="s">
        <v>79</v>
      </c>
      <c r="H7" s="152"/>
      <c r="I7" s="152"/>
      <c r="J7" s="152"/>
      <c r="K7" s="149">
        <f t="shared" si="1"/>
        <v>0</v>
      </c>
    </row>
    <row r="8" spans="1:11" x14ac:dyDescent="0.25">
      <c r="A8" s="155" t="s">
        <v>79</v>
      </c>
      <c r="B8" s="152"/>
      <c r="C8" s="152"/>
      <c r="D8" s="152"/>
      <c r="E8" s="149">
        <f t="shared" si="0"/>
        <v>0</v>
      </c>
      <c r="F8" s="160"/>
      <c r="G8" s="155" t="s">
        <v>79</v>
      </c>
      <c r="H8" s="152"/>
      <c r="I8" s="152"/>
      <c r="J8" s="152"/>
      <c r="K8" s="149">
        <f t="shared" si="1"/>
        <v>0</v>
      </c>
    </row>
    <row r="9" spans="1:11" x14ac:dyDescent="0.25">
      <c r="A9" s="155" t="s">
        <v>79</v>
      </c>
      <c r="B9" s="152"/>
      <c r="C9" s="152"/>
      <c r="D9" s="152"/>
      <c r="E9" s="149">
        <f t="shared" si="0"/>
        <v>0</v>
      </c>
      <c r="F9" s="160"/>
      <c r="G9" s="155" t="s">
        <v>79</v>
      </c>
      <c r="H9" s="152"/>
      <c r="I9" s="152"/>
      <c r="J9" s="152"/>
      <c r="K9" s="149">
        <f t="shared" si="1"/>
        <v>0</v>
      </c>
    </row>
    <row r="10" spans="1:11" x14ac:dyDescent="0.25">
      <c r="A10" s="156" t="s">
        <v>79</v>
      </c>
      <c r="B10" s="153"/>
      <c r="C10" s="153"/>
      <c r="D10" s="153"/>
      <c r="E10" s="149">
        <f t="shared" si="0"/>
        <v>0</v>
      </c>
      <c r="F10" s="160"/>
      <c r="G10" s="156" t="s">
        <v>79</v>
      </c>
      <c r="H10" s="153"/>
      <c r="I10" s="153"/>
      <c r="J10" s="153"/>
      <c r="K10" s="149">
        <f t="shared" si="1"/>
        <v>0</v>
      </c>
    </row>
    <row r="11" spans="1:11" ht="15.75" thickBot="1" x14ac:dyDescent="0.3">
      <c r="A11" s="151" t="s">
        <v>0</v>
      </c>
      <c r="B11" s="154">
        <f>SUM(B5:B10)</f>
        <v>10</v>
      </c>
      <c r="C11" s="154">
        <f t="shared" ref="C11:D11" si="2">SUM(C5:C10)</f>
        <v>10</v>
      </c>
      <c r="D11" s="154">
        <f t="shared" si="2"/>
        <v>10</v>
      </c>
      <c r="E11" s="150">
        <f t="shared" si="0"/>
        <v>30</v>
      </c>
      <c r="F11" s="160"/>
      <c r="G11" s="151" t="s">
        <v>0</v>
      </c>
      <c r="H11" s="154">
        <f>SUM(H5:H10)</f>
        <v>20</v>
      </c>
      <c r="I11" s="154">
        <f t="shared" ref="I11" si="3">SUM(I5:I10)</f>
        <v>20</v>
      </c>
      <c r="J11" s="154">
        <f t="shared" ref="J11" si="4">SUM(J5:J10)</f>
        <v>20</v>
      </c>
      <c r="K11" s="150">
        <f t="shared" si="1"/>
        <v>60</v>
      </c>
    </row>
    <row r="12" spans="1:11" ht="15.75" thickBot="1" x14ac:dyDescent="0.3">
      <c r="F12" s="160"/>
    </row>
    <row r="13" spans="1:11" ht="15.75" x14ac:dyDescent="0.25">
      <c r="A13" s="146" t="str">
        <f>'Costo del personale_RI'!B27</f>
        <v>Co-Proponente 1 (specificare)</v>
      </c>
      <c r="B13" s="147" t="s">
        <v>85</v>
      </c>
      <c r="C13" s="147" t="s">
        <v>86</v>
      </c>
      <c r="D13" s="147" t="s">
        <v>87</v>
      </c>
      <c r="E13" s="148" t="s">
        <v>9</v>
      </c>
      <c r="F13" s="160"/>
      <c r="G13" s="146" t="str">
        <f>A13</f>
        <v>Co-Proponente 1 (specificare)</v>
      </c>
      <c r="H13" s="147" t="s">
        <v>88</v>
      </c>
      <c r="I13" s="147" t="s">
        <v>89</v>
      </c>
      <c r="J13" s="147" t="s">
        <v>90</v>
      </c>
      <c r="K13" s="148" t="s">
        <v>9</v>
      </c>
    </row>
    <row r="14" spans="1:11" x14ac:dyDescent="0.25">
      <c r="A14" s="155" t="s">
        <v>79</v>
      </c>
      <c r="B14" s="152" t="s">
        <v>80</v>
      </c>
      <c r="C14" s="152" t="s">
        <v>80</v>
      </c>
      <c r="D14" s="152" t="s">
        <v>80</v>
      </c>
      <c r="E14" s="149">
        <f>SUM(B14:D14)</f>
        <v>0</v>
      </c>
      <c r="F14" s="160"/>
      <c r="G14" s="155" t="s">
        <v>79</v>
      </c>
      <c r="H14" s="152" t="s">
        <v>80</v>
      </c>
      <c r="I14" s="152" t="s">
        <v>80</v>
      </c>
      <c r="J14" s="152" t="s">
        <v>80</v>
      </c>
      <c r="K14" s="149">
        <f>SUM(H14:J14)</f>
        <v>0</v>
      </c>
    </row>
    <row r="15" spans="1:11" x14ac:dyDescent="0.25">
      <c r="A15" s="155" t="s">
        <v>98</v>
      </c>
      <c r="B15" s="152">
        <v>10</v>
      </c>
      <c r="C15" s="152">
        <v>10</v>
      </c>
      <c r="D15" s="152">
        <v>10</v>
      </c>
      <c r="E15" s="149">
        <f t="shared" ref="E15:E20" si="5">SUM(B15:D15)</f>
        <v>30</v>
      </c>
      <c r="F15" s="160"/>
      <c r="G15" s="155" t="s">
        <v>98</v>
      </c>
      <c r="H15" s="152">
        <v>20</v>
      </c>
      <c r="I15" s="152">
        <v>20</v>
      </c>
      <c r="J15" s="152">
        <v>20</v>
      </c>
      <c r="K15" s="149">
        <f t="shared" ref="K15:K20" si="6">SUM(H15:J15)</f>
        <v>60</v>
      </c>
    </row>
    <row r="16" spans="1:11" x14ac:dyDescent="0.25">
      <c r="A16" s="155" t="s">
        <v>79</v>
      </c>
      <c r="B16" s="152"/>
      <c r="C16" s="152"/>
      <c r="D16" s="152"/>
      <c r="E16" s="149">
        <f t="shared" si="5"/>
        <v>0</v>
      </c>
      <c r="F16" s="160"/>
      <c r="G16" s="155" t="s">
        <v>79</v>
      </c>
      <c r="H16" s="152"/>
      <c r="I16" s="152"/>
      <c r="J16" s="152"/>
      <c r="K16" s="149">
        <f t="shared" si="6"/>
        <v>0</v>
      </c>
    </row>
    <row r="17" spans="1:11" x14ac:dyDescent="0.25">
      <c r="A17" s="155" t="s">
        <v>79</v>
      </c>
      <c r="B17" s="152"/>
      <c r="C17" s="152"/>
      <c r="D17" s="152"/>
      <c r="E17" s="149">
        <f t="shared" si="5"/>
        <v>0</v>
      </c>
      <c r="F17" s="160"/>
      <c r="G17" s="155" t="s">
        <v>79</v>
      </c>
      <c r="H17" s="152"/>
      <c r="I17" s="152"/>
      <c r="J17" s="152"/>
      <c r="K17" s="149">
        <f t="shared" si="6"/>
        <v>0</v>
      </c>
    </row>
    <row r="18" spans="1:11" x14ac:dyDescent="0.25">
      <c r="A18" s="155" t="s">
        <v>79</v>
      </c>
      <c r="B18" s="152"/>
      <c r="C18" s="152"/>
      <c r="D18" s="152"/>
      <c r="E18" s="149">
        <f t="shared" si="5"/>
        <v>0</v>
      </c>
      <c r="F18" s="160"/>
      <c r="G18" s="155" t="s">
        <v>79</v>
      </c>
      <c r="H18" s="152"/>
      <c r="I18" s="152"/>
      <c r="J18" s="152"/>
      <c r="K18" s="149">
        <f t="shared" si="6"/>
        <v>0</v>
      </c>
    </row>
    <row r="19" spans="1:11" x14ac:dyDescent="0.25">
      <c r="A19" s="156" t="s">
        <v>79</v>
      </c>
      <c r="B19" s="153"/>
      <c r="C19" s="153"/>
      <c r="D19" s="153"/>
      <c r="E19" s="149">
        <f t="shared" si="5"/>
        <v>0</v>
      </c>
      <c r="F19" s="160"/>
      <c r="G19" s="156" t="s">
        <v>79</v>
      </c>
      <c r="H19" s="153"/>
      <c r="I19" s="153"/>
      <c r="J19" s="153"/>
      <c r="K19" s="149">
        <f t="shared" si="6"/>
        <v>0</v>
      </c>
    </row>
    <row r="20" spans="1:11" ht="15.75" thickBot="1" x14ac:dyDescent="0.3">
      <c r="A20" s="151" t="s">
        <v>0</v>
      </c>
      <c r="B20" s="154">
        <f>SUM(B14:B19)</f>
        <v>10</v>
      </c>
      <c r="C20" s="154">
        <f t="shared" ref="C20" si="7">SUM(C14:C19)</f>
        <v>10</v>
      </c>
      <c r="D20" s="154">
        <f t="shared" ref="D20" si="8">SUM(D14:D19)</f>
        <v>10</v>
      </c>
      <c r="E20" s="150">
        <f t="shared" si="5"/>
        <v>30</v>
      </c>
      <c r="F20" s="160"/>
      <c r="G20" s="151" t="s">
        <v>0</v>
      </c>
      <c r="H20" s="154">
        <f>SUM(H14:H19)</f>
        <v>20</v>
      </c>
      <c r="I20" s="154">
        <f t="shared" ref="I20" si="9">SUM(I14:I19)</f>
        <v>20</v>
      </c>
      <c r="J20" s="154">
        <f t="shared" ref="J20" si="10">SUM(J14:J19)</f>
        <v>20</v>
      </c>
      <c r="K20" s="150">
        <f t="shared" si="6"/>
        <v>60</v>
      </c>
    </row>
    <row r="21" spans="1:11" ht="15.75" thickBot="1" x14ac:dyDescent="0.3">
      <c r="F21" s="160"/>
    </row>
    <row r="22" spans="1:11" ht="15.75" x14ac:dyDescent="0.25">
      <c r="A22" s="146" t="str">
        <f>'Costo del personale_RI'!B49</f>
        <v>Co-Proponente 2 (specificare)</v>
      </c>
      <c r="B22" s="147" t="s">
        <v>85</v>
      </c>
      <c r="C22" s="147" t="s">
        <v>86</v>
      </c>
      <c r="D22" s="147" t="s">
        <v>87</v>
      </c>
      <c r="E22" s="148" t="s">
        <v>9</v>
      </c>
      <c r="F22" s="160"/>
      <c r="G22" s="146" t="str">
        <f>A22</f>
        <v>Co-Proponente 2 (specificare)</v>
      </c>
      <c r="H22" s="147" t="s">
        <v>88</v>
      </c>
      <c r="I22" s="147" t="s">
        <v>89</v>
      </c>
      <c r="J22" s="147" t="s">
        <v>90</v>
      </c>
      <c r="K22" s="148" t="s">
        <v>9</v>
      </c>
    </row>
    <row r="23" spans="1:11" x14ac:dyDescent="0.25">
      <c r="A23" s="155" t="s">
        <v>79</v>
      </c>
      <c r="B23" s="152" t="s">
        <v>80</v>
      </c>
      <c r="C23" s="152" t="s">
        <v>80</v>
      </c>
      <c r="D23" s="152" t="s">
        <v>80</v>
      </c>
      <c r="E23" s="149">
        <f>SUM(B23:D23)</f>
        <v>0</v>
      </c>
      <c r="F23" s="160"/>
      <c r="G23" s="155" t="s">
        <v>79</v>
      </c>
      <c r="H23" s="152" t="s">
        <v>80</v>
      </c>
      <c r="I23" s="152" t="s">
        <v>80</v>
      </c>
      <c r="J23" s="152" t="s">
        <v>80</v>
      </c>
      <c r="K23" s="149">
        <f>SUM(H23:J23)</f>
        <v>0</v>
      </c>
    </row>
    <row r="24" spans="1:11" x14ac:dyDescent="0.25">
      <c r="A24" s="155" t="s">
        <v>98</v>
      </c>
      <c r="B24" s="152">
        <v>10</v>
      </c>
      <c r="C24" s="152">
        <v>10</v>
      </c>
      <c r="D24" s="152">
        <v>10</v>
      </c>
      <c r="E24" s="149">
        <f t="shared" ref="E24:E29" si="11">SUM(B24:D24)</f>
        <v>30</v>
      </c>
      <c r="F24" s="160"/>
      <c r="G24" s="155" t="s">
        <v>98</v>
      </c>
      <c r="H24" s="152">
        <v>20</v>
      </c>
      <c r="I24" s="152">
        <v>20</v>
      </c>
      <c r="J24" s="152">
        <v>20</v>
      </c>
      <c r="K24" s="149">
        <f t="shared" ref="K24:K29" si="12">SUM(H24:J24)</f>
        <v>60</v>
      </c>
    </row>
    <row r="25" spans="1:11" x14ac:dyDescent="0.25">
      <c r="A25" s="155" t="s">
        <v>79</v>
      </c>
      <c r="B25" s="152"/>
      <c r="C25" s="152"/>
      <c r="D25" s="152"/>
      <c r="E25" s="149">
        <f t="shared" si="11"/>
        <v>0</v>
      </c>
      <c r="F25" s="160"/>
      <c r="G25" s="155" t="s">
        <v>79</v>
      </c>
      <c r="H25" s="152"/>
      <c r="I25" s="152"/>
      <c r="J25" s="152"/>
      <c r="K25" s="149">
        <f t="shared" si="12"/>
        <v>0</v>
      </c>
    </row>
    <row r="26" spans="1:11" x14ac:dyDescent="0.25">
      <c r="A26" s="155" t="s">
        <v>79</v>
      </c>
      <c r="B26" s="152"/>
      <c r="C26" s="152"/>
      <c r="D26" s="152"/>
      <c r="E26" s="149">
        <f t="shared" si="11"/>
        <v>0</v>
      </c>
      <c r="F26" s="160"/>
      <c r="G26" s="155" t="s">
        <v>79</v>
      </c>
      <c r="H26" s="152"/>
      <c r="I26" s="152"/>
      <c r="J26" s="152"/>
      <c r="K26" s="149">
        <f t="shared" si="12"/>
        <v>0</v>
      </c>
    </row>
    <row r="27" spans="1:11" x14ac:dyDescent="0.25">
      <c r="A27" s="155" t="s">
        <v>79</v>
      </c>
      <c r="B27" s="152"/>
      <c r="C27" s="152"/>
      <c r="D27" s="152"/>
      <c r="E27" s="149">
        <f t="shared" si="11"/>
        <v>0</v>
      </c>
      <c r="F27" s="160"/>
      <c r="G27" s="155" t="s">
        <v>79</v>
      </c>
      <c r="H27" s="152"/>
      <c r="I27" s="152"/>
      <c r="J27" s="152"/>
      <c r="K27" s="149">
        <f t="shared" si="12"/>
        <v>0</v>
      </c>
    </row>
    <row r="28" spans="1:11" x14ac:dyDescent="0.25">
      <c r="A28" s="156" t="s">
        <v>79</v>
      </c>
      <c r="B28" s="153"/>
      <c r="C28" s="153"/>
      <c r="D28" s="153"/>
      <c r="E28" s="149">
        <f t="shared" si="11"/>
        <v>0</v>
      </c>
      <c r="F28" s="160"/>
      <c r="G28" s="156" t="s">
        <v>79</v>
      </c>
      <c r="H28" s="153"/>
      <c r="I28" s="153"/>
      <c r="J28" s="153"/>
      <c r="K28" s="149">
        <f t="shared" si="12"/>
        <v>0</v>
      </c>
    </row>
    <row r="29" spans="1:11" ht="15.75" thickBot="1" x14ac:dyDescent="0.3">
      <c r="A29" s="151" t="s">
        <v>0</v>
      </c>
      <c r="B29" s="154">
        <f>SUM(B23:B28)</f>
        <v>10</v>
      </c>
      <c r="C29" s="154">
        <f t="shared" ref="C29" si="13">SUM(C23:C28)</f>
        <v>10</v>
      </c>
      <c r="D29" s="154">
        <f t="shared" ref="D29" si="14">SUM(D23:D28)</f>
        <v>10</v>
      </c>
      <c r="E29" s="150">
        <f t="shared" si="11"/>
        <v>30</v>
      </c>
      <c r="F29" s="160"/>
      <c r="G29" s="151" t="s">
        <v>0</v>
      </c>
      <c r="H29" s="154">
        <f>SUM(H23:H28)</f>
        <v>20</v>
      </c>
      <c r="I29" s="154">
        <f t="shared" ref="I29" si="15">SUM(I23:I28)</f>
        <v>20</v>
      </c>
      <c r="J29" s="154">
        <f t="shared" ref="J29" si="16">SUM(J23:J28)</f>
        <v>20</v>
      </c>
      <c r="K29" s="150">
        <f t="shared" si="12"/>
        <v>60</v>
      </c>
    </row>
    <row r="30" spans="1:11" ht="15.75" thickBot="1" x14ac:dyDescent="0.3">
      <c r="F30" s="160"/>
    </row>
    <row r="31" spans="1:11" ht="15.75" x14ac:dyDescent="0.25">
      <c r="A31" s="146" t="str">
        <f>'Costo del personale_RI'!B71</f>
        <v>Co-Proponente 3 (specificare)</v>
      </c>
      <c r="B31" s="147" t="s">
        <v>85</v>
      </c>
      <c r="C31" s="147" t="s">
        <v>86</v>
      </c>
      <c r="D31" s="147" t="s">
        <v>87</v>
      </c>
      <c r="E31" s="148" t="s">
        <v>9</v>
      </c>
      <c r="F31" s="160"/>
      <c r="G31" s="146" t="str">
        <f>A31</f>
        <v>Co-Proponente 3 (specificare)</v>
      </c>
      <c r="H31" s="147" t="s">
        <v>88</v>
      </c>
      <c r="I31" s="147" t="s">
        <v>89</v>
      </c>
      <c r="J31" s="147" t="s">
        <v>90</v>
      </c>
      <c r="K31" s="148" t="s">
        <v>9</v>
      </c>
    </row>
    <row r="32" spans="1:11" x14ac:dyDescent="0.25">
      <c r="A32" s="155" t="s">
        <v>79</v>
      </c>
      <c r="B32" s="152" t="s">
        <v>80</v>
      </c>
      <c r="C32" s="152" t="s">
        <v>80</v>
      </c>
      <c r="D32" s="152" t="s">
        <v>80</v>
      </c>
      <c r="E32" s="149">
        <f>SUM(B32:D32)</f>
        <v>0</v>
      </c>
      <c r="F32" s="160"/>
      <c r="G32" s="155" t="s">
        <v>79</v>
      </c>
      <c r="H32" s="152" t="s">
        <v>80</v>
      </c>
      <c r="I32" s="152" t="s">
        <v>80</v>
      </c>
      <c r="J32" s="152" t="s">
        <v>80</v>
      </c>
      <c r="K32" s="149">
        <f>SUM(H32:J32)</f>
        <v>0</v>
      </c>
    </row>
    <row r="33" spans="1:11" x14ac:dyDescent="0.25">
      <c r="A33" s="155" t="s">
        <v>98</v>
      </c>
      <c r="B33" s="152">
        <v>10</v>
      </c>
      <c r="C33" s="152">
        <v>10</v>
      </c>
      <c r="D33" s="152">
        <v>10</v>
      </c>
      <c r="E33" s="149">
        <f t="shared" ref="E33:E38" si="17">SUM(B33:D33)</f>
        <v>30</v>
      </c>
      <c r="F33" s="160"/>
      <c r="G33" s="155" t="s">
        <v>98</v>
      </c>
      <c r="H33" s="152">
        <v>20</v>
      </c>
      <c r="I33" s="152">
        <v>20</v>
      </c>
      <c r="J33" s="152">
        <v>20</v>
      </c>
      <c r="K33" s="149">
        <f t="shared" ref="K33:K38" si="18">SUM(H33:J33)</f>
        <v>60</v>
      </c>
    </row>
    <row r="34" spans="1:11" x14ac:dyDescent="0.25">
      <c r="A34" s="155" t="s">
        <v>79</v>
      </c>
      <c r="B34" s="152"/>
      <c r="C34" s="152"/>
      <c r="D34" s="152"/>
      <c r="E34" s="149">
        <f t="shared" si="17"/>
        <v>0</v>
      </c>
      <c r="F34" s="160"/>
      <c r="G34" s="155" t="s">
        <v>79</v>
      </c>
      <c r="H34" s="152"/>
      <c r="I34" s="152"/>
      <c r="J34" s="152"/>
      <c r="K34" s="149">
        <f t="shared" si="18"/>
        <v>0</v>
      </c>
    </row>
    <row r="35" spans="1:11" x14ac:dyDescent="0.25">
      <c r="A35" s="155" t="s">
        <v>79</v>
      </c>
      <c r="B35" s="152"/>
      <c r="C35" s="152"/>
      <c r="D35" s="152"/>
      <c r="E35" s="149">
        <f t="shared" si="17"/>
        <v>0</v>
      </c>
      <c r="F35" s="160"/>
      <c r="G35" s="155" t="s">
        <v>79</v>
      </c>
      <c r="H35" s="152"/>
      <c r="I35" s="152"/>
      <c r="J35" s="152"/>
      <c r="K35" s="149">
        <f t="shared" si="18"/>
        <v>0</v>
      </c>
    </row>
    <row r="36" spans="1:11" x14ac:dyDescent="0.25">
      <c r="A36" s="155" t="s">
        <v>79</v>
      </c>
      <c r="B36" s="152"/>
      <c r="C36" s="152"/>
      <c r="D36" s="152"/>
      <c r="E36" s="149">
        <f t="shared" si="17"/>
        <v>0</v>
      </c>
      <c r="F36" s="160"/>
      <c r="G36" s="155" t="s">
        <v>79</v>
      </c>
      <c r="H36" s="152"/>
      <c r="I36" s="152"/>
      <c r="J36" s="152"/>
      <c r="K36" s="149">
        <f t="shared" si="18"/>
        <v>0</v>
      </c>
    </row>
    <row r="37" spans="1:11" x14ac:dyDescent="0.25">
      <c r="A37" s="156" t="s">
        <v>79</v>
      </c>
      <c r="B37" s="153"/>
      <c r="C37" s="153"/>
      <c r="D37" s="153"/>
      <c r="E37" s="149">
        <f t="shared" si="17"/>
        <v>0</v>
      </c>
      <c r="F37" s="160"/>
      <c r="G37" s="156" t="s">
        <v>79</v>
      </c>
      <c r="H37" s="153"/>
      <c r="I37" s="153"/>
      <c r="J37" s="153"/>
      <c r="K37" s="149">
        <f t="shared" si="18"/>
        <v>0</v>
      </c>
    </row>
    <row r="38" spans="1:11" ht="15.75" thickBot="1" x14ac:dyDescent="0.3">
      <c r="A38" s="151" t="s">
        <v>0</v>
      </c>
      <c r="B38" s="154">
        <f>SUM(B32:B37)</f>
        <v>10</v>
      </c>
      <c r="C38" s="154">
        <f t="shared" ref="C38" si="19">SUM(C32:C37)</f>
        <v>10</v>
      </c>
      <c r="D38" s="154">
        <f t="shared" ref="D38" si="20">SUM(D32:D37)</f>
        <v>10</v>
      </c>
      <c r="E38" s="150">
        <f t="shared" si="17"/>
        <v>30</v>
      </c>
      <c r="F38" s="160"/>
      <c r="G38" s="151" t="s">
        <v>0</v>
      </c>
      <c r="H38" s="154">
        <f>SUM(H32:H37)</f>
        <v>20</v>
      </c>
      <c r="I38" s="154">
        <f t="shared" ref="I38" si="21">SUM(I32:I37)</f>
        <v>20</v>
      </c>
      <c r="J38" s="154">
        <f t="shared" ref="J38" si="22">SUM(J32:J37)</f>
        <v>20</v>
      </c>
      <c r="K38" s="150">
        <f t="shared" si="18"/>
        <v>60</v>
      </c>
    </row>
    <row r="39" spans="1:11" ht="15.75" thickBot="1" x14ac:dyDescent="0.3">
      <c r="F39" s="160"/>
    </row>
    <row r="40" spans="1:11" ht="15.75" x14ac:dyDescent="0.25">
      <c r="A40" s="146" t="str">
        <f>'Costo del personale_RI'!B93</f>
        <v>Co-Proponente 4 (specificare)</v>
      </c>
      <c r="B40" s="147" t="s">
        <v>85</v>
      </c>
      <c r="C40" s="147" t="s">
        <v>86</v>
      </c>
      <c r="D40" s="147" t="s">
        <v>87</v>
      </c>
      <c r="E40" s="148" t="s">
        <v>9</v>
      </c>
      <c r="F40" s="160"/>
      <c r="G40" s="146" t="str">
        <f>A40</f>
        <v>Co-Proponente 4 (specificare)</v>
      </c>
      <c r="H40" s="147" t="s">
        <v>88</v>
      </c>
      <c r="I40" s="147" t="s">
        <v>89</v>
      </c>
      <c r="J40" s="147" t="s">
        <v>90</v>
      </c>
      <c r="K40" s="148" t="s">
        <v>9</v>
      </c>
    </row>
    <row r="41" spans="1:11" x14ac:dyDescent="0.25">
      <c r="A41" s="155" t="s">
        <v>79</v>
      </c>
      <c r="B41" s="152" t="s">
        <v>80</v>
      </c>
      <c r="C41" s="152" t="s">
        <v>80</v>
      </c>
      <c r="D41" s="152" t="s">
        <v>80</v>
      </c>
      <c r="E41" s="149">
        <f>SUM(B41:D41)</f>
        <v>0</v>
      </c>
      <c r="F41" s="160"/>
      <c r="G41" s="155" t="s">
        <v>79</v>
      </c>
      <c r="H41" s="152" t="s">
        <v>80</v>
      </c>
      <c r="I41" s="152" t="s">
        <v>80</v>
      </c>
      <c r="J41" s="152" t="s">
        <v>80</v>
      </c>
      <c r="K41" s="149">
        <f>SUM(H41:J41)</f>
        <v>0</v>
      </c>
    </row>
    <row r="42" spans="1:11" x14ac:dyDescent="0.25">
      <c r="A42" s="155" t="s">
        <v>98</v>
      </c>
      <c r="B42" s="152">
        <v>10</v>
      </c>
      <c r="C42" s="152">
        <v>10</v>
      </c>
      <c r="D42" s="152">
        <v>10</v>
      </c>
      <c r="E42" s="149">
        <f t="shared" ref="E42:E47" si="23">SUM(B42:D42)</f>
        <v>30</v>
      </c>
      <c r="F42" s="160"/>
      <c r="G42" s="155" t="s">
        <v>98</v>
      </c>
      <c r="H42" s="152">
        <v>20</v>
      </c>
      <c r="I42" s="152">
        <v>20</v>
      </c>
      <c r="J42" s="152">
        <v>20</v>
      </c>
      <c r="K42" s="149">
        <f t="shared" ref="K42:K47" si="24">SUM(H42:J42)</f>
        <v>60</v>
      </c>
    </row>
    <row r="43" spans="1:11" x14ac:dyDescent="0.25">
      <c r="A43" s="155" t="s">
        <v>79</v>
      </c>
      <c r="B43" s="152"/>
      <c r="C43" s="152"/>
      <c r="D43" s="152"/>
      <c r="E43" s="149">
        <f t="shared" si="23"/>
        <v>0</v>
      </c>
      <c r="F43" s="160"/>
      <c r="G43" s="155" t="s">
        <v>79</v>
      </c>
      <c r="H43" s="152"/>
      <c r="I43" s="152"/>
      <c r="J43" s="152"/>
      <c r="K43" s="149">
        <f t="shared" si="24"/>
        <v>0</v>
      </c>
    </row>
    <row r="44" spans="1:11" x14ac:dyDescent="0.25">
      <c r="A44" s="155" t="s">
        <v>79</v>
      </c>
      <c r="B44" s="152"/>
      <c r="C44" s="152"/>
      <c r="D44" s="152"/>
      <c r="E44" s="149">
        <f t="shared" si="23"/>
        <v>0</v>
      </c>
      <c r="F44" s="160"/>
      <c r="G44" s="155" t="s">
        <v>79</v>
      </c>
      <c r="H44" s="152"/>
      <c r="I44" s="152"/>
      <c r="J44" s="152"/>
      <c r="K44" s="149">
        <f t="shared" si="24"/>
        <v>0</v>
      </c>
    </row>
    <row r="45" spans="1:11" x14ac:dyDescent="0.25">
      <c r="A45" s="155" t="s">
        <v>79</v>
      </c>
      <c r="B45" s="152"/>
      <c r="C45" s="152"/>
      <c r="D45" s="152"/>
      <c r="E45" s="149">
        <f t="shared" si="23"/>
        <v>0</v>
      </c>
      <c r="F45" s="160"/>
      <c r="G45" s="155" t="s">
        <v>79</v>
      </c>
      <c r="H45" s="152"/>
      <c r="I45" s="152"/>
      <c r="J45" s="152"/>
      <c r="K45" s="149">
        <f t="shared" si="24"/>
        <v>0</v>
      </c>
    </row>
    <row r="46" spans="1:11" x14ac:dyDescent="0.25">
      <c r="A46" s="156" t="s">
        <v>79</v>
      </c>
      <c r="B46" s="153"/>
      <c r="C46" s="153"/>
      <c r="D46" s="153"/>
      <c r="E46" s="149">
        <f t="shared" si="23"/>
        <v>0</v>
      </c>
      <c r="F46" s="160"/>
      <c r="G46" s="156" t="s">
        <v>79</v>
      </c>
      <c r="H46" s="153"/>
      <c r="I46" s="153"/>
      <c r="J46" s="153"/>
      <c r="K46" s="149">
        <f t="shared" si="24"/>
        <v>0</v>
      </c>
    </row>
    <row r="47" spans="1:11" ht="15.75" thickBot="1" x14ac:dyDescent="0.3">
      <c r="A47" s="157" t="s">
        <v>0</v>
      </c>
      <c r="B47" s="154">
        <f>SUM(B41:B46)</f>
        <v>10</v>
      </c>
      <c r="C47" s="154">
        <f t="shared" ref="C47" si="25">SUM(C41:C46)</f>
        <v>10</v>
      </c>
      <c r="D47" s="154">
        <f t="shared" ref="D47" si="26">SUM(D41:D46)</f>
        <v>10</v>
      </c>
      <c r="E47" s="150">
        <f t="shared" si="23"/>
        <v>30</v>
      </c>
      <c r="F47" s="160"/>
      <c r="G47" s="157" t="s">
        <v>0</v>
      </c>
      <c r="H47" s="154">
        <f>SUM(H41:H46)</f>
        <v>20</v>
      </c>
      <c r="I47" s="154">
        <f t="shared" ref="I47" si="27">SUM(I41:I46)</f>
        <v>20</v>
      </c>
      <c r="J47" s="154">
        <f t="shared" ref="J47" si="28">SUM(J41:J46)</f>
        <v>20</v>
      </c>
      <c r="K47" s="150">
        <f t="shared" si="24"/>
        <v>60</v>
      </c>
    </row>
    <row r="48" spans="1:11" ht="15.75" thickBot="1" x14ac:dyDescent="0.3">
      <c r="F48" s="160"/>
    </row>
    <row r="49" spans="1:11" ht="15.75" x14ac:dyDescent="0.25">
      <c r="A49" s="146" t="str">
        <f>'Costo del personale_RI'!B115</f>
        <v>Co-Proponente 5 (specificare)</v>
      </c>
      <c r="B49" s="147" t="s">
        <v>85</v>
      </c>
      <c r="C49" s="147" t="s">
        <v>86</v>
      </c>
      <c r="D49" s="147" t="s">
        <v>87</v>
      </c>
      <c r="E49" s="148" t="s">
        <v>9</v>
      </c>
      <c r="F49" s="160"/>
      <c r="G49" s="146" t="str">
        <f>A49</f>
        <v>Co-Proponente 5 (specificare)</v>
      </c>
      <c r="H49" s="147" t="s">
        <v>88</v>
      </c>
      <c r="I49" s="147" t="s">
        <v>89</v>
      </c>
      <c r="J49" s="147" t="s">
        <v>90</v>
      </c>
      <c r="K49" s="148" t="s">
        <v>9</v>
      </c>
    </row>
    <row r="50" spans="1:11" x14ac:dyDescent="0.25">
      <c r="A50" s="155" t="s">
        <v>79</v>
      </c>
      <c r="B50" s="152" t="s">
        <v>80</v>
      </c>
      <c r="C50" s="152" t="s">
        <v>80</v>
      </c>
      <c r="D50" s="152" t="s">
        <v>80</v>
      </c>
      <c r="E50" s="149">
        <f>SUM(B50:D50)</f>
        <v>0</v>
      </c>
      <c r="F50" s="160"/>
      <c r="G50" s="155" t="s">
        <v>79</v>
      </c>
      <c r="H50" s="152" t="s">
        <v>80</v>
      </c>
      <c r="I50" s="152" t="s">
        <v>80</v>
      </c>
      <c r="J50" s="152" t="s">
        <v>80</v>
      </c>
      <c r="K50" s="149">
        <f>SUM(H50:J50)</f>
        <v>0</v>
      </c>
    </row>
    <row r="51" spans="1:11" x14ac:dyDescent="0.25">
      <c r="A51" s="155" t="s">
        <v>98</v>
      </c>
      <c r="B51" s="152">
        <v>10</v>
      </c>
      <c r="C51" s="152">
        <v>10</v>
      </c>
      <c r="D51" s="152">
        <v>10</v>
      </c>
      <c r="E51" s="149">
        <f t="shared" ref="E51:E56" si="29">SUM(B51:D51)</f>
        <v>30</v>
      </c>
      <c r="F51" s="160"/>
      <c r="G51" s="155" t="s">
        <v>98</v>
      </c>
      <c r="H51" s="152">
        <v>20</v>
      </c>
      <c r="I51" s="152">
        <v>20</v>
      </c>
      <c r="J51" s="152">
        <v>20</v>
      </c>
      <c r="K51" s="149">
        <f t="shared" ref="K51:K56" si="30">SUM(H51:J51)</f>
        <v>60</v>
      </c>
    </row>
    <row r="52" spans="1:11" x14ac:dyDescent="0.25">
      <c r="A52" s="155" t="s">
        <v>79</v>
      </c>
      <c r="B52" s="152"/>
      <c r="C52" s="152"/>
      <c r="D52" s="152"/>
      <c r="E52" s="149">
        <f t="shared" si="29"/>
        <v>0</v>
      </c>
      <c r="F52" s="160"/>
      <c r="G52" s="155" t="s">
        <v>79</v>
      </c>
      <c r="H52" s="152"/>
      <c r="I52" s="152"/>
      <c r="J52" s="152"/>
      <c r="K52" s="149">
        <f t="shared" si="30"/>
        <v>0</v>
      </c>
    </row>
    <row r="53" spans="1:11" x14ac:dyDescent="0.25">
      <c r="A53" s="155" t="s">
        <v>79</v>
      </c>
      <c r="B53" s="152"/>
      <c r="C53" s="152"/>
      <c r="D53" s="152"/>
      <c r="E53" s="149">
        <f t="shared" si="29"/>
        <v>0</v>
      </c>
      <c r="F53" s="160"/>
      <c r="G53" s="155" t="s">
        <v>79</v>
      </c>
      <c r="H53" s="152"/>
      <c r="I53" s="152"/>
      <c r="J53" s="152"/>
      <c r="K53" s="149">
        <f t="shared" si="30"/>
        <v>0</v>
      </c>
    </row>
    <row r="54" spans="1:11" x14ac:dyDescent="0.25">
      <c r="A54" s="155" t="s">
        <v>79</v>
      </c>
      <c r="B54" s="152"/>
      <c r="C54" s="152"/>
      <c r="D54" s="152"/>
      <c r="E54" s="149">
        <f t="shared" si="29"/>
        <v>0</v>
      </c>
      <c r="F54" s="160"/>
      <c r="G54" s="155" t="s">
        <v>79</v>
      </c>
      <c r="H54" s="152"/>
      <c r="I54" s="152"/>
      <c r="J54" s="152"/>
      <c r="K54" s="149">
        <f t="shared" si="30"/>
        <v>0</v>
      </c>
    </row>
    <row r="55" spans="1:11" x14ac:dyDescent="0.25">
      <c r="A55" s="156" t="s">
        <v>79</v>
      </c>
      <c r="B55" s="153"/>
      <c r="C55" s="153"/>
      <c r="D55" s="153"/>
      <c r="E55" s="149">
        <f t="shared" si="29"/>
        <v>0</v>
      </c>
      <c r="F55" s="160"/>
      <c r="G55" s="156" t="s">
        <v>79</v>
      </c>
      <c r="H55" s="153"/>
      <c r="I55" s="153"/>
      <c r="J55" s="153"/>
      <c r="K55" s="149">
        <f t="shared" si="30"/>
        <v>0</v>
      </c>
    </row>
    <row r="56" spans="1:11" ht="15.75" thickBot="1" x14ac:dyDescent="0.3">
      <c r="A56" s="151" t="s">
        <v>0</v>
      </c>
      <c r="B56" s="154">
        <f>SUM(B50:B55)</f>
        <v>10</v>
      </c>
      <c r="C56" s="154">
        <f t="shared" ref="C56" si="31">SUM(C50:C55)</f>
        <v>10</v>
      </c>
      <c r="D56" s="154">
        <f t="shared" ref="D56" si="32">SUM(D50:D55)</f>
        <v>10</v>
      </c>
      <c r="E56" s="150">
        <f t="shared" si="29"/>
        <v>30</v>
      </c>
      <c r="F56" s="160"/>
      <c r="G56" s="151" t="s">
        <v>0</v>
      </c>
      <c r="H56" s="154">
        <f>SUM(H50:H55)</f>
        <v>20</v>
      </c>
      <c r="I56" s="154">
        <f t="shared" ref="I56" si="33">SUM(I50:I55)</f>
        <v>20</v>
      </c>
      <c r="J56" s="154">
        <f t="shared" ref="J56" si="34">SUM(J50:J55)</f>
        <v>20</v>
      </c>
      <c r="K56" s="150">
        <f t="shared" si="30"/>
        <v>60</v>
      </c>
    </row>
  </sheetData>
  <mergeCells count="2">
    <mergeCell ref="A3:E3"/>
    <mergeCell ref="G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06C49-4B8B-1944-A4FD-903239315AEA}">
  <dimension ref="A2:K144"/>
  <sheetViews>
    <sheetView topLeftCell="A125" workbookViewId="0">
      <selection activeCell="G125" sqref="G125"/>
    </sheetView>
  </sheetViews>
  <sheetFormatPr defaultColWidth="11.42578125" defaultRowHeight="15" x14ac:dyDescent="0.25"/>
  <cols>
    <col min="1" max="1" width="58.28515625" customWidth="1"/>
    <col min="2" max="2" width="17.28515625" customWidth="1"/>
    <col min="3" max="3" width="18.28515625" customWidth="1"/>
    <col min="4" max="4" width="19.28515625" customWidth="1"/>
    <col min="5" max="5" width="18" customWidth="1"/>
    <col min="6" max="6" width="4.85546875" customWidth="1"/>
    <col min="7" max="7" width="58.28515625" customWidth="1"/>
    <col min="8" max="8" width="17.28515625" customWidth="1"/>
    <col min="9" max="9" width="18.28515625" customWidth="1"/>
    <col min="10" max="10" width="19.28515625" customWidth="1"/>
    <col min="11" max="11" width="17" customWidth="1"/>
  </cols>
  <sheetData>
    <row r="2" spans="1:11" ht="15.75" thickBot="1" x14ac:dyDescent="0.3"/>
    <row r="3" spans="1:11" ht="19.5" thickBot="1" x14ac:dyDescent="0.35">
      <c r="A3" s="257" t="s">
        <v>70</v>
      </c>
      <c r="B3" s="258"/>
      <c r="C3" s="258"/>
      <c r="D3" s="258"/>
      <c r="E3" s="259"/>
      <c r="F3" s="160"/>
      <c r="G3" s="257" t="s">
        <v>77</v>
      </c>
      <c r="H3" s="258"/>
      <c r="I3" s="258"/>
      <c r="J3" s="258"/>
      <c r="K3" s="259"/>
    </row>
    <row r="4" spans="1:11" s="10" customFormat="1" ht="16.5" customHeight="1" x14ac:dyDescent="0.25">
      <c r="A4" s="204" t="str">
        <f>'Costi Ricerca Servizi Brevetti'!A4</f>
        <v>Proponente (specificare)</v>
      </c>
      <c r="B4" s="147" t="s">
        <v>85</v>
      </c>
      <c r="C4" s="147" t="s">
        <v>86</v>
      </c>
      <c r="D4" s="147" t="s">
        <v>87</v>
      </c>
      <c r="E4" s="148" t="s">
        <v>9</v>
      </c>
      <c r="F4" s="159"/>
      <c r="G4" s="146" t="str">
        <f>A4</f>
        <v>Proponente (specificare)</v>
      </c>
      <c r="H4" s="147" t="s">
        <v>88</v>
      </c>
      <c r="I4" s="147" t="s">
        <v>89</v>
      </c>
      <c r="J4" s="147" t="s">
        <v>90</v>
      </c>
      <c r="K4" s="148" t="s">
        <v>9</v>
      </c>
    </row>
    <row r="5" spans="1:11" x14ac:dyDescent="0.25">
      <c r="A5" s="161" t="s">
        <v>81</v>
      </c>
      <c r="B5" s="162" t="s">
        <v>80</v>
      </c>
      <c r="C5" s="162" t="s">
        <v>80</v>
      </c>
      <c r="D5" s="162" t="s">
        <v>80</v>
      </c>
      <c r="E5" s="149"/>
      <c r="F5" s="160"/>
      <c r="G5" s="161" t="str">
        <f>A5</f>
        <v>Strumentazione e attrezzature</v>
      </c>
      <c r="H5" s="162" t="s">
        <v>80</v>
      </c>
      <c r="I5" s="162" t="s">
        <v>80</v>
      </c>
      <c r="J5" s="162" t="s">
        <v>80</v>
      </c>
      <c r="K5" s="149"/>
    </row>
    <row r="6" spans="1:11" x14ac:dyDescent="0.25">
      <c r="A6" s="155" t="s">
        <v>98</v>
      </c>
      <c r="B6" s="152">
        <v>30</v>
      </c>
      <c r="C6" s="152">
        <v>30</v>
      </c>
      <c r="D6" s="152">
        <v>30</v>
      </c>
      <c r="E6" s="149">
        <f t="shared" ref="E6:E23" si="0">SUM(B6:D6)</f>
        <v>90</v>
      </c>
      <c r="F6" s="160"/>
      <c r="G6" s="155" t="s">
        <v>98</v>
      </c>
      <c r="H6" s="152">
        <v>40</v>
      </c>
      <c r="I6" s="152">
        <v>40</v>
      </c>
      <c r="J6" s="152">
        <v>40</v>
      </c>
      <c r="K6" s="149">
        <f>SUM(H6:J6)</f>
        <v>120</v>
      </c>
    </row>
    <row r="7" spans="1:11" x14ac:dyDescent="0.25">
      <c r="A7" s="155" t="s">
        <v>79</v>
      </c>
      <c r="B7" s="152"/>
      <c r="C7" s="152"/>
      <c r="D7" s="152"/>
      <c r="E7" s="149">
        <f t="shared" si="0"/>
        <v>0</v>
      </c>
      <c r="F7" s="160"/>
      <c r="G7" s="155" t="s">
        <v>79</v>
      </c>
      <c r="H7" s="152"/>
      <c r="I7" s="152"/>
      <c r="J7" s="152"/>
      <c r="K7" s="149">
        <f t="shared" ref="K7:K11" si="1">SUM(H7:J7)</f>
        <v>0</v>
      </c>
    </row>
    <row r="8" spans="1:11" x14ac:dyDescent="0.25">
      <c r="A8" s="155" t="s">
        <v>79</v>
      </c>
      <c r="B8" s="152"/>
      <c r="C8" s="152"/>
      <c r="D8" s="152"/>
      <c r="E8" s="149">
        <f t="shared" si="0"/>
        <v>0</v>
      </c>
      <c r="F8" s="160"/>
      <c r="G8" s="155" t="s">
        <v>79</v>
      </c>
      <c r="H8" s="152"/>
      <c r="I8" s="152"/>
      <c r="J8" s="152"/>
      <c r="K8" s="149">
        <f t="shared" si="1"/>
        <v>0</v>
      </c>
    </row>
    <row r="9" spans="1:11" x14ac:dyDescent="0.25">
      <c r="A9" s="155" t="s">
        <v>79</v>
      </c>
      <c r="B9" s="152"/>
      <c r="C9" s="152"/>
      <c r="D9" s="152"/>
      <c r="E9" s="149">
        <f t="shared" si="0"/>
        <v>0</v>
      </c>
      <c r="F9" s="160"/>
      <c r="G9" s="155" t="s">
        <v>79</v>
      </c>
      <c r="H9" s="152"/>
      <c r="I9" s="152"/>
      <c r="J9" s="152"/>
      <c r="K9" s="149">
        <f t="shared" si="1"/>
        <v>0</v>
      </c>
    </row>
    <row r="10" spans="1:11" x14ac:dyDescent="0.25">
      <c r="A10" s="155" t="s">
        <v>79</v>
      </c>
      <c r="B10" s="152"/>
      <c r="C10" s="152"/>
      <c r="D10" s="152"/>
      <c r="E10" s="149">
        <f t="shared" si="0"/>
        <v>0</v>
      </c>
      <c r="F10" s="160"/>
      <c r="G10" s="155" t="s">
        <v>79</v>
      </c>
      <c r="H10" s="152"/>
      <c r="I10" s="152"/>
      <c r="J10" s="152"/>
      <c r="K10" s="149">
        <f t="shared" si="1"/>
        <v>0</v>
      </c>
    </row>
    <row r="11" spans="1:11" s="145" customFormat="1" ht="15.75" thickBot="1" x14ac:dyDescent="0.3">
      <c r="A11" s="166" t="s">
        <v>0</v>
      </c>
      <c r="B11" s="167">
        <f>SUM(B6:B10)</f>
        <v>30</v>
      </c>
      <c r="C11" s="167">
        <f t="shared" ref="C11:D11" si="2">SUM(C6:C10)</f>
        <v>30</v>
      </c>
      <c r="D11" s="167">
        <f t="shared" si="2"/>
        <v>30</v>
      </c>
      <c r="E11" s="168">
        <f t="shared" si="0"/>
        <v>90</v>
      </c>
      <c r="F11" s="163"/>
      <c r="G11" s="166" t="s">
        <v>0</v>
      </c>
      <c r="H11" s="167">
        <f>SUM(H6:H10)</f>
        <v>40</v>
      </c>
      <c r="I11" s="167">
        <f t="shared" ref="I11:J11" si="3">SUM(I6:I10)</f>
        <v>40</v>
      </c>
      <c r="J11" s="167">
        <f t="shared" si="3"/>
        <v>40</v>
      </c>
      <c r="K11" s="168">
        <f t="shared" si="1"/>
        <v>120</v>
      </c>
    </row>
    <row r="12" spans="1:11" x14ac:dyDescent="0.25">
      <c r="A12" s="169" t="s">
        <v>82</v>
      </c>
      <c r="B12" s="199" t="str">
        <f>B4</f>
        <v>WP 1R</v>
      </c>
      <c r="C12" s="199" t="str">
        <f t="shared" ref="C12:D12" si="4">C4</f>
        <v>WP 2R</v>
      </c>
      <c r="D12" s="199" t="str">
        <f t="shared" si="4"/>
        <v>WP 3R</v>
      </c>
      <c r="E12" s="171"/>
      <c r="F12" s="160"/>
      <c r="G12" s="169" t="str">
        <f>A12</f>
        <v>Altri costi di esercizio</v>
      </c>
      <c r="H12" s="147" t="s">
        <v>88</v>
      </c>
      <c r="I12" s="147" t="s">
        <v>89</v>
      </c>
      <c r="J12" s="147" t="s">
        <v>90</v>
      </c>
      <c r="K12" s="171"/>
    </row>
    <row r="13" spans="1:11" x14ac:dyDescent="0.25">
      <c r="A13" s="155" t="s">
        <v>98</v>
      </c>
      <c r="B13" s="152">
        <v>30</v>
      </c>
      <c r="C13" s="152">
        <v>30</v>
      </c>
      <c r="D13" s="152">
        <v>30</v>
      </c>
      <c r="E13" s="149">
        <f t="shared" si="0"/>
        <v>90</v>
      </c>
      <c r="F13" s="160"/>
      <c r="G13" s="155" t="s">
        <v>98</v>
      </c>
      <c r="H13" s="152">
        <v>40</v>
      </c>
      <c r="I13" s="152">
        <v>40</v>
      </c>
      <c r="J13" s="152">
        <v>40</v>
      </c>
      <c r="K13" s="149">
        <f>SUM(H13:J13)</f>
        <v>120</v>
      </c>
    </row>
    <row r="14" spans="1:11" x14ac:dyDescent="0.25">
      <c r="A14" s="155" t="s">
        <v>79</v>
      </c>
      <c r="B14" s="152"/>
      <c r="C14" s="152"/>
      <c r="D14" s="152"/>
      <c r="E14" s="149">
        <f t="shared" si="0"/>
        <v>0</v>
      </c>
      <c r="F14" s="160"/>
      <c r="G14" s="155" t="s">
        <v>79</v>
      </c>
      <c r="H14" s="152"/>
      <c r="I14" s="152"/>
      <c r="J14" s="152"/>
      <c r="K14" s="149">
        <f t="shared" ref="K14:K24" si="5">SUM(H14:J14)</f>
        <v>0</v>
      </c>
    </row>
    <row r="15" spans="1:11" x14ac:dyDescent="0.25">
      <c r="A15" s="155" t="s">
        <v>79</v>
      </c>
      <c r="B15" s="152"/>
      <c r="C15" s="152"/>
      <c r="D15" s="152"/>
      <c r="E15" s="149">
        <f t="shared" si="0"/>
        <v>0</v>
      </c>
      <c r="F15" s="160"/>
      <c r="G15" s="155" t="s">
        <v>79</v>
      </c>
      <c r="H15" s="152"/>
      <c r="I15" s="152"/>
      <c r="J15" s="152"/>
      <c r="K15" s="149">
        <f t="shared" si="5"/>
        <v>0</v>
      </c>
    </row>
    <row r="16" spans="1:11" x14ac:dyDescent="0.25">
      <c r="A16" s="155" t="s">
        <v>79</v>
      </c>
      <c r="B16" s="152"/>
      <c r="C16" s="152"/>
      <c r="D16" s="152"/>
      <c r="E16" s="149">
        <f t="shared" si="0"/>
        <v>0</v>
      </c>
      <c r="F16" s="160"/>
      <c r="G16" s="155" t="s">
        <v>79</v>
      </c>
      <c r="H16" s="152"/>
      <c r="I16" s="152"/>
      <c r="J16" s="152"/>
      <c r="K16" s="149">
        <f t="shared" si="5"/>
        <v>0</v>
      </c>
    </row>
    <row r="17" spans="1:11" x14ac:dyDescent="0.25">
      <c r="A17" s="155" t="s">
        <v>79</v>
      </c>
      <c r="B17" s="152"/>
      <c r="C17" s="152"/>
      <c r="D17" s="152"/>
      <c r="E17" s="149">
        <f t="shared" si="0"/>
        <v>0</v>
      </c>
      <c r="F17" s="160"/>
      <c r="G17" s="155" t="s">
        <v>79</v>
      </c>
      <c r="H17" s="152"/>
      <c r="I17" s="152"/>
      <c r="J17" s="152"/>
      <c r="K17" s="149">
        <f t="shared" si="5"/>
        <v>0</v>
      </c>
    </row>
    <row r="18" spans="1:11" x14ac:dyDescent="0.25">
      <c r="A18" s="155" t="s">
        <v>79</v>
      </c>
      <c r="B18" s="152"/>
      <c r="C18" s="152"/>
      <c r="D18" s="152"/>
      <c r="E18" s="149">
        <f t="shared" si="0"/>
        <v>0</v>
      </c>
      <c r="F18" s="160"/>
      <c r="G18" s="155" t="s">
        <v>79</v>
      </c>
      <c r="H18" s="152"/>
      <c r="I18" s="152"/>
      <c r="J18" s="152"/>
      <c r="K18" s="149">
        <f t="shared" si="5"/>
        <v>0</v>
      </c>
    </row>
    <row r="19" spans="1:11" x14ac:dyDescent="0.25">
      <c r="A19" s="155" t="s">
        <v>79</v>
      </c>
      <c r="B19" s="152"/>
      <c r="C19" s="152"/>
      <c r="D19" s="152"/>
      <c r="E19" s="149">
        <f t="shared" si="0"/>
        <v>0</v>
      </c>
      <c r="F19" s="160"/>
      <c r="G19" s="155" t="s">
        <v>79</v>
      </c>
      <c r="H19" s="152"/>
      <c r="I19" s="152"/>
      <c r="J19" s="152"/>
      <c r="K19" s="149">
        <f t="shared" si="5"/>
        <v>0</v>
      </c>
    </row>
    <row r="20" spans="1:11" x14ac:dyDescent="0.25">
      <c r="A20" s="155" t="s">
        <v>79</v>
      </c>
      <c r="B20" s="152"/>
      <c r="C20" s="152"/>
      <c r="D20" s="152"/>
      <c r="E20" s="149">
        <f t="shared" si="0"/>
        <v>0</v>
      </c>
      <c r="F20" s="160"/>
      <c r="G20" s="155" t="s">
        <v>79</v>
      </c>
      <c r="H20" s="152"/>
      <c r="I20" s="152"/>
      <c r="J20" s="152"/>
      <c r="K20" s="149">
        <f t="shared" si="5"/>
        <v>0</v>
      </c>
    </row>
    <row r="21" spans="1:11" x14ac:dyDescent="0.25">
      <c r="A21" s="155" t="s">
        <v>79</v>
      </c>
      <c r="B21" s="152"/>
      <c r="C21" s="152"/>
      <c r="D21" s="152"/>
      <c r="E21" s="149">
        <f t="shared" si="0"/>
        <v>0</v>
      </c>
      <c r="F21" s="160"/>
      <c r="G21" s="155" t="s">
        <v>79</v>
      </c>
      <c r="H21" s="152"/>
      <c r="I21" s="152"/>
      <c r="J21" s="152"/>
      <c r="K21" s="149">
        <f t="shared" si="5"/>
        <v>0</v>
      </c>
    </row>
    <row r="22" spans="1:11" x14ac:dyDescent="0.25">
      <c r="A22" s="155" t="s">
        <v>79</v>
      </c>
      <c r="B22" s="152"/>
      <c r="C22" s="152"/>
      <c r="D22" s="152"/>
      <c r="E22" s="149">
        <f t="shared" si="0"/>
        <v>0</v>
      </c>
      <c r="F22" s="160"/>
      <c r="G22" s="155" t="s">
        <v>79</v>
      </c>
      <c r="H22" s="152"/>
      <c r="I22" s="152"/>
      <c r="J22" s="152"/>
      <c r="K22" s="149">
        <f t="shared" si="5"/>
        <v>0</v>
      </c>
    </row>
    <row r="23" spans="1:11" x14ac:dyDescent="0.25">
      <c r="A23" s="156" t="s">
        <v>79</v>
      </c>
      <c r="B23" s="153"/>
      <c r="C23" s="153"/>
      <c r="D23" s="153"/>
      <c r="E23" s="149">
        <f t="shared" si="0"/>
        <v>0</v>
      </c>
      <c r="F23" s="160"/>
      <c r="G23" s="156" t="s">
        <v>79</v>
      </c>
      <c r="H23" s="153"/>
      <c r="I23" s="153"/>
      <c r="J23" s="153"/>
      <c r="K23" s="149">
        <f t="shared" si="5"/>
        <v>0</v>
      </c>
    </row>
    <row r="24" spans="1:11" s="145" customFormat="1" ht="15.75" thickBot="1" x14ac:dyDescent="0.3">
      <c r="A24" s="151" t="s">
        <v>0</v>
      </c>
      <c r="B24" s="164">
        <f>SUM(B13:B23)</f>
        <v>30</v>
      </c>
      <c r="C24" s="164">
        <f t="shared" ref="C24:D24" si="6">SUM(C13:C23)</f>
        <v>30</v>
      </c>
      <c r="D24" s="164">
        <f t="shared" si="6"/>
        <v>30</v>
      </c>
      <c r="E24" s="165">
        <f>SUM(B24:D24)</f>
        <v>90</v>
      </c>
      <c r="F24" s="163"/>
      <c r="G24" s="151" t="s">
        <v>0</v>
      </c>
      <c r="H24" s="164">
        <f>SUM(H13:H23)</f>
        <v>40</v>
      </c>
      <c r="I24" s="164">
        <f t="shared" ref="I24:J24" si="7">SUM(I13:I23)</f>
        <v>40</v>
      </c>
      <c r="J24" s="164">
        <f t="shared" si="7"/>
        <v>40</v>
      </c>
      <c r="K24" s="150">
        <f t="shared" si="5"/>
        <v>120</v>
      </c>
    </row>
    <row r="26" spans="1:11" ht="15.75" thickBot="1" x14ac:dyDescent="0.3"/>
    <row r="27" spans="1:11" ht="19.5" thickBot="1" x14ac:dyDescent="0.35">
      <c r="A27" s="257" t="s">
        <v>70</v>
      </c>
      <c r="B27" s="258"/>
      <c r="C27" s="258"/>
      <c r="D27" s="258"/>
      <c r="E27" s="259"/>
      <c r="F27" s="160"/>
      <c r="G27" s="257" t="s">
        <v>77</v>
      </c>
      <c r="H27" s="258"/>
      <c r="I27" s="258"/>
      <c r="J27" s="258"/>
      <c r="K27" s="259"/>
    </row>
    <row r="28" spans="1:11" s="10" customFormat="1" ht="16.5" customHeight="1" x14ac:dyDescent="0.25">
      <c r="A28" s="146" t="str">
        <f>'Costi Ricerca Servizi Brevetti'!A13</f>
        <v>Co-Proponente 1 (specificare)</v>
      </c>
      <c r="B28" s="147" t="s">
        <v>85</v>
      </c>
      <c r="C28" s="147" t="s">
        <v>86</v>
      </c>
      <c r="D28" s="147" t="s">
        <v>87</v>
      </c>
      <c r="E28" s="148" t="s">
        <v>9</v>
      </c>
      <c r="F28" s="159"/>
      <c r="G28" s="146" t="str">
        <f>A28</f>
        <v>Co-Proponente 1 (specificare)</v>
      </c>
      <c r="H28" s="147" t="s">
        <v>88</v>
      </c>
      <c r="I28" s="147" t="s">
        <v>89</v>
      </c>
      <c r="J28" s="147" t="s">
        <v>90</v>
      </c>
      <c r="K28" s="148" t="s">
        <v>9</v>
      </c>
    </row>
    <row r="29" spans="1:11" x14ac:dyDescent="0.25">
      <c r="A29" s="161" t="s">
        <v>81</v>
      </c>
      <c r="B29" s="162" t="s">
        <v>80</v>
      </c>
      <c r="C29" s="162" t="s">
        <v>80</v>
      </c>
      <c r="D29" s="162" t="s">
        <v>80</v>
      </c>
      <c r="E29" s="149"/>
      <c r="F29" s="160"/>
      <c r="G29" s="161" t="str">
        <f>A29</f>
        <v>Strumentazione e attrezzature</v>
      </c>
      <c r="H29" s="162" t="s">
        <v>80</v>
      </c>
      <c r="I29" s="162" t="s">
        <v>80</v>
      </c>
      <c r="J29" s="162" t="s">
        <v>80</v>
      </c>
      <c r="K29" s="149"/>
    </row>
    <row r="30" spans="1:11" x14ac:dyDescent="0.25">
      <c r="A30" s="155" t="s">
        <v>98</v>
      </c>
      <c r="B30" s="152">
        <v>30</v>
      </c>
      <c r="C30" s="152">
        <v>30</v>
      </c>
      <c r="D30" s="152">
        <v>30</v>
      </c>
      <c r="E30" s="149">
        <f t="shared" ref="E30:E35" si="8">SUM(B30:D30)</f>
        <v>90</v>
      </c>
      <c r="F30" s="160"/>
      <c r="G30" s="155" t="s">
        <v>98</v>
      </c>
      <c r="H30" s="152">
        <v>40</v>
      </c>
      <c r="I30" s="152">
        <v>40</v>
      </c>
      <c r="J30" s="152">
        <v>40</v>
      </c>
      <c r="K30" s="149">
        <f>SUM(H30:J30)</f>
        <v>120</v>
      </c>
    </row>
    <row r="31" spans="1:11" x14ac:dyDescent="0.25">
      <c r="A31" s="155" t="s">
        <v>79</v>
      </c>
      <c r="B31" s="152"/>
      <c r="C31" s="152"/>
      <c r="D31" s="152"/>
      <c r="E31" s="149">
        <f t="shared" si="8"/>
        <v>0</v>
      </c>
      <c r="F31" s="160"/>
      <c r="G31" s="155" t="s">
        <v>79</v>
      </c>
      <c r="H31" s="152"/>
      <c r="I31" s="152"/>
      <c r="J31" s="152"/>
      <c r="K31" s="149">
        <f t="shared" ref="K31:K35" si="9">SUM(H31:J31)</f>
        <v>0</v>
      </c>
    </row>
    <row r="32" spans="1:11" x14ac:dyDescent="0.25">
      <c r="A32" s="155" t="s">
        <v>79</v>
      </c>
      <c r="B32" s="152"/>
      <c r="C32" s="152"/>
      <c r="D32" s="152"/>
      <c r="E32" s="149">
        <f t="shared" si="8"/>
        <v>0</v>
      </c>
      <c r="F32" s="160"/>
      <c r="G32" s="155" t="s">
        <v>79</v>
      </c>
      <c r="H32" s="152"/>
      <c r="I32" s="152"/>
      <c r="J32" s="152"/>
      <c r="K32" s="149">
        <f t="shared" si="9"/>
        <v>0</v>
      </c>
    </row>
    <row r="33" spans="1:11" x14ac:dyDescent="0.25">
      <c r="A33" s="155" t="s">
        <v>79</v>
      </c>
      <c r="B33" s="152"/>
      <c r="C33" s="152"/>
      <c r="D33" s="152"/>
      <c r="E33" s="149">
        <f t="shared" si="8"/>
        <v>0</v>
      </c>
      <c r="F33" s="160"/>
      <c r="G33" s="155" t="s">
        <v>79</v>
      </c>
      <c r="H33" s="152"/>
      <c r="I33" s="152"/>
      <c r="J33" s="152"/>
      <c r="K33" s="149">
        <f t="shared" si="9"/>
        <v>0</v>
      </c>
    </row>
    <row r="34" spans="1:11" x14ac:dyDescent="0.25">
      <c r="A34" s="155" t="s">
        <v>79</v>
      </c>
      <c r="B34" s="152"/>
      <c r="C34" s="152"/>
      <c r="D34" s="152"/>
      <c r="E34" s="149">
        <f t="shared" si="8"/>
        <v>0</v>
      </c>
      <c r="F34" s="160"/>
      <c r="G34" s="155" t="s">
        <v>79</v>
      </c>
      <c r="H34" s="152"/>
      <c r="I34" s="152"/>
      <c r="J34" s="152"/>
      <c r="K34" s="149">
        <f t="shared" si="9"/>
        <v>0</v>
      </c>
    </row>
    <row r="35" spans="1:11" s="145" customFormat="1" ht="15.75" thickBot="1" x14ac:dyDescent="0.3">
      <c r="A35" s="166" t="s">
        <v>0</v>
      </c>
      <c r="B35" s="167">
        <f>SUM(B30:B34)</f>
        <v>30</v>
      </c>
      <c r="C35" s="167">
        <f t="shared" ref="C35" si="10">SUM(C30:C34)</f>
        <v>30</v>
      </c>
      <c r="D35" s="167">
        <f t="shared" ref="D35" si="11">SUM(D30:D34)</f>
        <v>30</v>
      </c>
      <c r="E35" s="168">
        <f t="shared" si="8"/>
        <v>90</v>
      </c>
      <c r="F35" s="163"/>
      <c r="G35" s="166" t="s">
        <v>0</v>
      </c>
      <c r="H35" s="167">
        <f>SUM(H30:H34)</f>
        <v>40</v>
      </c>
      <c r="I35" s="167">
        <f t="shared" ref="I35" si="12">SUM(I30:I34)</f>
        <v>40</v>
      </c>
      <c r="J35" s="167">
        <f t="shared" ref="J35" si="13">SUM(J30:J34)</f>
        <v>40</v>
      </c>
      <c r="K35" s="168">
        <f t="shared" si="9"/>
        <v>120</v>
      </c>
    </row>
    <row r="36" spans="1:11" x14ac:dyDescent="0.25">
      <c r="A36" s="169" t="s">
        <v>82</v>
      </c>
      <c r="B36" s="199" t="str">
        <f>B28</f>
        <v>WP 1R</v>
      </c>
      <c r="C36" s="199" t="str">
        <f t="shared" ref="C36:D36" si="14">C28</f>
        <v>WP 2R</v>
      </c>
      <c r="D36" s="199" t="str">
        <f t="shared" si="14"/>
        <v>WP 3R</v>
      </c>
      <c r="E36" s="171"/>
      <c r="F36" s="160"/>
      <c r="G36" s="169" t="str">
        <f>A36</f>
        <v>Altri costi di esercizio</v>
      </c>
      <c r="H36" s="147" t="s">
        <v>88</v>
      </c>
      <c r="I36" s="147" t="s">
        <v>89</v>
      </c>
      <c r="J36" s="147" t="s">
        <v>90</v>
      </c>
      <c r="K36" s="171"/>
    </row>
    <row r="37" spans="1:11" x14ac:dyDescent="0.25">
      <c r="A37" s="155" t="s">
        <v>98</v>
      </c>
      <c r="B37" s="152">
        <v>30</v>
      </c>
      <c r="C37" s="152">
        <v>30</v>
      </c>
      <c r="D37" s="152">
        <v>30</v>
      </c>
      <c r="E37" s="149">
        <f t="shared" ref="E37:E47" si="15">SUM(B37:D37)</f>
        <v>90</v>
      </c>
      <c r="F37" s="160"/>
      <c r="G37" s="155" t="s">
        <v>98</v>
      </c>
      <c r="H37" s="152">
        <v>40</v>
      </c>
      <c r="I37" s="152">
        <v>40</v>
      </c>
      <c r="J37" s="152">
        <v>40</v>
      </c>
      <c r="K37" s="149">
        <f>SUM(H37:J37)</f>
        <v>120</v>
      </c>
    </row>
    <row r="38" spans="1:11" x14ac:dyDescent="0.25">
      <c r="A38" s="155" t="s">
        <v>79</v>
      </c>
      <c r="B38" s="152"/>
      <c r="C38" s="152"/>
      <c r="D38" s="152"/>
      <c r="E38" s="149">
        <f t="shared" si="15"/>
        <v>0</v>
      </c>
      <c r="F38" s="160"/>
      <c r="G38" s="155" t="s">
        <v>79</v>
      </c>
      <c r="H38" s="152"/>
      <c r="I38" s="152"/>
      <c r="J38" s="152"/>
      <c r="K38" s="149">
        <f t="shared" ref="K38:K48" si="16">SUM(H38:J38)</f>
        <v>0</v>
      </c>
    </row>
    <row r="39" spans="1:11" x14ac:dyDescent="0.25">
      <c r="A39" s="155" t="s">
        <v>79</v>
      </c>
      <c r="B39" s="152"/>
      <c r="C39" s="152"/>
      <c r="D39" s="152"/>
      <c r="E39" s="149">
        <f t="shared" si="15"/>
        <v>0</v>
      </c>
      <c r="F39" s="160"/>
      <c r="G39" s="155" t="s">
        <v>79</v>
      </c>
      <c r="H39" s="152"/>
      <c r="I39" s="152"/>
      <c r="J39" s="152"/>
      <c r="K39" s="149">
        <f t="shared" si="16"/>
        <v>0</v>
      </c>
    </row>
    <row r="40" spans="1:11" x14ac:dyDescent="0.25">
      <c r="A40" s="155" t="s">
        <v>79</v>
      </c>
      <c r="B40" s="152"/>
      <c r="C40" s="152"/>
      <c r="D40" s="152"/>
      <c r="E40" s="149">
        <f t="shared" si="15"/>
        <v>0</v>
      </c>
      <c r="F40" s="160"/>
      <c r="G40" s="155" t="s">
        <v>79</v>
      </c>
      <c r="H40" s="152"/>
      <c r="I40" s="152"/>
      <c r="J40" s="152"/>
      <c r="K40" s="149">
        <f t="shared" si="16"/>
        <v>0</v>
      </c>
    </row>
    <row r="41" spans="1:11" x14ac:dyDescent="0.25">
      <c r="A41" s="155" t="s">
        <v>79</v>
      </c>
      <c r="B41" s="152"/>
      <c r="C41" s="152"/>
      <c r="D41" s="152"/>
      <c r="E41" s="149">
        <f t="shared" si="15"/>
        <v>0</v>
      </c>
      <c r="F41" s="160"/>
      <c r="G41" s="155" t="s">
        <v>79</v>
      </c>
      <c r="H41" s="152"/>
      <c r="I41" s="152"/>
      <c r="J41" s="152"/>
      <c r="K41" s="149">
        <f t="shared" si="16"/>
        <v>0</v>
      </c>
    </row>
    <row r="42" spans="1:11" x14ac:dyDescent="0.25">
      <c r="A42" s="155" t="s">
        <v>79</v>
      </c>
      <c r="B42" s="152"/>
      <c r="C42" s="152"/>
      <c r="D42" s="152"/>
      <c r="E42" s="149">
        <f t="shared" si="15"/>
        <v>0</v>
      </c>
      <c r="F42" s="160"/>
      <c r="G42" s="155" t="s">
        <v>79</v>
      </c>
      <c r="H42" s="152"/>
      <c r="I42" s="152"/>
      <c r="J42" s="152"/>
      <c r="K42" s="149">
        <f t="shared" si="16"/>
        <v>0</v>
      </c>
    </row>
    <row r="43" spans="1:11" x14ac:dyDescent="0.25">
      <c r="A43" s="155" t="s">
        <v>79</v>
      </c>
      <c r="B43" s="152"/>
      <c r="C43" s="152"/>
      <c r="D43" s="152"/>
      <c r="E43" s="149">
        <f t="shared" si="15"/>
        <v>0</v>
      </c>
      <c r="F43" s="160"/>
      <c r="G43" s="155" t="s">
        <v>79</v>
      </c>
      <c r="H43" s="152"/>
      <c r="I43" s="152"/>
      <c r="J43" s="152"/>
      <c r="K43" s="149">
        <f t="shared" si="16"/>
        <v>0</v>
      </c>
    </row>
    <row r="44" spans="1:11" x14ac:dyDescent="0.25">
      <c r="A44" s="155" t="s">
        <v>79</v>
      </c>
      <c r="B44" s="152"/>
      <c r="C44" s="152"/>
      <c r="D44" s="152"/>
      <c r="E44" s="149">
        <f t="shared" si="15"/>
        <v>0</v>
      </c>
      <c r="F44" s="160"/>
      <c r="G44" s="155" t="s">
        <v>79</v>
      </c>
      <c r="H44" s="152"/>
      <c r="I44" s="152"/>
      <c r="J44" s="152"/>
      <c r="K44" s="149">
        <f t="shared" si="16"/>
        <v>0</v>
      </c>
    </row>
    <row r="45" spans="1:11" x14ac:dyDescent="0.25">
      <c r="A45" s="155" t="s">
        <v>79</v>
      </c>
      <c r="B45" s="152"/>
      <c r="C45" s="152"/>
      <c r="D45" s="152"/>
      <c r="E45" s="149">
        <f t="shared" si="15"/>
        <v>0</v>
      </c>
      <c r="F45" s="160"/>
      <c r="G45" s="155" t="s">
        <v>79</v>
      </c>
      <c r="H45" s="152"/>
      <c r="I45" s="152"/>
      <c r="J45" s="152"/>
      <c r="K45" s="149">
        <f t="shared" si="16"/>
        <v>0</v>
      </c>
    </row>
    <row r="46" spans="1:11" x14ac:dyDescent="0.25">
      <c r="A46" s="155" t="s">
        <v>79</v>
      </c>
      <c r="B46" s="152"/>
      <c r="C46" s="152"/>
      <c r="D46" s="152"/>
      <c r="E46" s="149">
        <f t="shared" si="15"/>
        <v>0</v>
      </c>
      <c r="F46" s="160"/>
      <c r="G46" s="155" t="s">
        <v>79</v>
      </c>
      <c r="H46" s="152"/>
      <c r="I46" s="152"/>
      <c r="J46" s="152"/>
      <c r="K46" s="149">
        <f t="shared" si="16"/>
        <v>0</v>
      </c>
    </row>
    <row r="47" spans="1:11" x14ac:dyDescent="0.25">
      <c r="A47" s="156" t="s">
        <v>79</v>
      </c>
      <c r="B47" s="153"/>
      <c r="C47" s="153"/>
      <c r="D47" s="153"/>
      <c r="E47" s="149">
        <f t="shared" si="15"/>
        <v>0</v>
      </c>
      <c r="F47" s="160"/>
      <c r="G47" s="156" t="s">
        <v>79</v>
      </c>
      <c r="H47" s="153"/>
      <c r="I47" s="153"/>
      <c r="J47" s="153"/>
      <c r="K47" s="149">
        <f t="shared" si="16"/>
        <v>0</v>
      </c>
    </row>
    <row r="48" spans="1:11" s="145" customFormat="1" ht="15.75" thickBot="1" x14ac:dyDescent="0.3">
      <c r="A48" s="151" t="s">
        <v>0</v>
      </c>
      <c r="B48" s="164">
        <f>SUM(B37:B47)</f>
        <v>30</v>
      </c>
      <c r="C48" s="164">
        <f t="shared" ref="C48:D48" si="17">SUM(C37:C47)</f>
        <v>30</v>
      </c>
      <c r="D48" s="164">
        <f t="shared" si="17"/>
        <v>30</v>
      </c>
      <c r="E48" s="165">
        <f>SUM(B48:D48)</f>
        <v>90</v>
      </c>
      <c r="F48" s="163"/>
      <c r="G48" s="151" t="s">
        <v>0</v>
      </c>
      <c r="H48" s="164">
        <f>SUM(H37:H47)</f>
        <v>40</v>
      </c>
      <c r="I48" s="164">
        <f t="shared" ref="I48:J48" si="18">SUM(I37:I47)</f>
        <v>40</v>
      </c>
      <c r="J48" s="164">
        <f t="shared" si="18"/>
        <v>40</v>
      </c>
      <c r="K48" s="150">
        <f t="shared" si="16"/>
        <v>120</v>
      </c>
    </row>
    <row r="50" spans="1:11" ht="15.75" thickBot="1" x14ac:dyDescent="0.3"/>
    <row r="51" spans="1:11" ht="19.5" thickBot="1" x14ac:dyDescent="0.35">
      <c r="A51" s="257" t="s">
        <v>70</v>
      </c>
      <c r="B51" s="258"/>
      <c r="C51" s="258"/>
      <c r="D51" s="258"/>
      <c r="E51" s="259"/>
      <c r="F51" s="160"/>
      <c r="G51" s="257" t="s">
        <v>77</v>
      </c>
      <c r="H51" s="258"/>
      <c r="I51" s="258"/>
      <c r="J51" s="258"/>
      <c r="K51" s="259"/>
    </row>
    <row r="52" spans="1:11" s="10" customFormat="1" ht="16.5" customHeight="1" x14ac:dyDescent="0.25">
      <c r="A52" s="146" t="str">
        <f>'Costi Ricerca Servizi Brevetti'!A22</f>
        <v>Co-Proponente 2 (specificare)</v>
      </c>
      <c r="B52" s="147" t="s">
        <v>85</v>
      </c>
      <c r="C52" s="147" t="s">
        <v>86</v>
      </c>
      <c r="D52" s="147" t="s">
        <v>87</v>
      </c>
      <c r="E52" s="148" t="s">
        <v>9</v>
      </c>
      <c r="F52" s="159"/>
      <c r="G52" s="146" t="str">
        <f>A52</f>
        <v>Co-Proponente 2 (specificare)</v>
      </c>
      <c r="H52" s="147" t="s">
        <v>88</v>
      </c>
      <c r="I52" s="147" t="s">
        <v>89</v>
      </c>
      <c r="J52" s="147" t="s">
        <v>90</v>
      </c>
      <c r="K52" s="148" t="s">
        <v>9</v>
      </c>
    </row>
    <row r="53" spans="1:11" x14ac:dyDescent="0.25">
      <c r="A53" s="161" t="s">
        <v>81</v>
      </c>
      <c r="B53" s="162" t="s">
        <v>80</v>
      </c>
      <c r="C53" s="162" t="s">
        <v>80</v>
      </c>
      <c r="D53" s="162" t="s">
        <v>80</v>
      </c>
      <c r="E53" s="149"/>
      <c r="F53" s="160"/>
      <c r="G53" s="161" t="str">
        <f>A53</f>
        <v>Strumentazione e attrezzature</v>
      </c>
      <c r="H53" s="162" t="s">
        <v>80</v>
      </c>
      <c r="I53" s="162" t="s">
        <v>80</v>
      </c>
      <c r="J53" s="162" t="s">
        <v>80</v>
      </c>
      <c r="K53" s="149"/>
    </row>
    <row r="54" spans="1:11" x14ac:dyDescent="0.25">
      <c r="A54" s="155" t="s">
        <v>98</v>
      </c>
      <c r="B54" s="152">
        <v>30</v>
      </c>
      <c r="C54" s="152">
        <v>30</v>
      </c>
      <c r="D54" s="152">
        <v>30</v>
      </c>
      <c r="E54" s="149">
        <f t="shared" ref="E54:E59" si="19">SUM(B54:D54)</f>
        <v>90</v>
      </c>
      <c r="F54" s="160"/>
      <c r="G54" s="155" t="s">
        <v>98</v>
      </c>
      <c r="H54" s="152">
        <v>40</v>
      </c>
      <c r="I54" s="152">
        <v>40</v>
      </c>
      <c r="J54" s="152">
        <v>40</v>
      </c>
      <c r="K54" s="149">
        <f>SUM(H54:J54)</f>
        <v>120</v>
      </c>
    </row>
    <row r="55" spans="1:11" x14ac:dyDescent="0.25">
      <c r="A55" s="155" t="s">
        <v>79</v>
      </c>
      <c r="B55" s="152"/>
      <c r="C55" s="152"/>
      <c r="D55" s="152"/>
      <c r="E55" s="149">
        <f t="shared" si="19"/>
        <v>0</v>
      </c>
      <c r="F55" s="160"/>
      <c r="G55" s="155" t="s">
        <v>79</v>
      </c>
      <c r="H55" s="152"/>
      <c r="I55" s="152"/>
      <c r="J55" s="152"/>
      <c r="K55" s="149">
        <f t="shared" ref="K55:K59" si="20">SUM(H55:J55)</f>
        <v>0</v>
      </c>
    </row>
    <row r="56" spans="1:11" x14ac:dyDescent="0.25">
      <c r="A56" s="155" t="s">
        <v>79</v>
      </c>
      <c r="B56" s="152"/>
      <c r="C56" s="152"/>
      <c r="D56" s="152"/>
      <c r="E56" s="149">
        <f t="shared" si="19"/>
        <v>0</v>
      </c>
      <c r="F56" s="160"/>
      <c r="G56" s="155" t="s">
        <v>79</v>
      </c>
      <c r="H56" s="152"/>
      <c r="I56" s="152"/>
      <c r="J56" s="152"/>
      <c r="K56" s="149">
        <f t="shared" si="20"/>
        <v>0</v>
      </c>
    </row>
    <row r="57" spans="1:11" x14ac:dyDescent="0.25">
      <c r="A57" s="155" t="s">
        <v>79</v>
      </c>
      <c r="B57" s="152"/>
      <c r="C57" s="152"/>
      <c r="D57" s="152"/>
      <c r="E57" s="149">
        <f t="shared" si="19"/>
        <v>0</v>
      </c>
      <c r="F57" s="160"/>
      <c r="G57" s="155" t="s">
        <v>79</v>
      </c>
      <c r="H57" s="152"/>
      <c r="I57" s="152"/>
      <c r="J57" s="152"/>
      <c r="K57" s="149">
        <f t="shared" si="20"/>
        <v>0</v>
      </c>
    </row>
    <row r="58" spans="1:11" x14ac:dyDescent="0.25">
      <c r="A58" s="155" t="s">
        <v>79</v>
      </c>
      <c r="B58" s="152"/>
      <c r="C58" s="152"/>
      <c r="D58" s="152"/>
      <c r="E58" s="149">
        <f t="shared" si="19"/>
        <v>0</v>
      </c>
      <c r="F58" s="160"/>
      <c r="G58" s="155" t="s">
        <v>79</v>
      </c>
      <c r="H58" s="152"/>
      <c r="I58" s="152"/>
      <c r="J58" s="152"/>
      <c r="K58" s="149">
        <f t="shared" si="20"/>
        <v>0</v>
      </c>
    </row>
    <row r="59" spans="1:11" s="145" customFormat="1" ht="15.75" thickBot="1" x14ac:dyDescent="0.3">
      <c r="A59" s="166" t="s">
        <v>0</v>
      </c>
      <c r="B59" s="167">
        <f>SUM(B54:B58)</f>
        <v>30</v>
      </c>
      <c r="C59" s="167">
        <f t="shared" ref="C59" si="21">SUM(C54:C58)</f>
        <v>30</v>
      </c>
      <c r="D59" s="167">
        <f t="shared" ref="D59" si="22">SUM(D54:D58)</f>
        <v>30</v>
      </c>
      <c r="E59" s="168">
        <f t="shared" si="19"/>
        <v>90</v>
      </c>
      <c r="F59" s="163"/>
      <c r="G59" s="166" t="s">
        <v>0</v>
      </c>
      <c r="H59" s="167">
        <f>SUM(H54:H58)</f>
        <v>40</v>
      </c>
      <c r="I59" s="167">
        <f t="shared" ref="I59" si="23">SUM(I54:I58)</f>
        <v>40</v>
      </c>
      <c r="J59" s="167">
        <f t="shared" ref="J59" si="24">SUM(J54:J58)</f>
        <v>40</v>
      </c>
      <c r="K59" s="168">
        <f t="shared" si="20"/>
        <v>120</v>
      </c>
    </row>
    <row r="60" spans="1:11" x14ac:dyDescent="0.25">
      <c r="A60" s="169" t="s">
        <v>82</v>
      </c>
      <c r="B60" s="199" t="str">
        <f>B52</f>
        <v>WP 1R</v>
      </c>
      <c r="C60" s="199" t="str">
        <f t="shared" ref="C60:D60" si="25">C52</f>
        <v>WP 2R</v>
      </c>
      <c r="D60" s="199" t="str">
        <f t="shared" si="25"/>
        <v>WP 3R</v>
      </c>
      <c r="E60" s="171"/>
      <c r="F60" s="160"/>
      <c r="G60" s="169" t="str">
        <f>A60</f>
        <v>Altri costi di esercizio</v>
      </c>
      <c r="H60" s="147" t="s">
        <v>88</v>
      </c>
      <c r="I60" s="147" t="s">
        <v>89</v>
      </c>
      <c r="J60" s="147" t="s">
        <v>90</v>
      </c>
      <c r="K60" s="171"/>
    </row>
    <row r="61" spans="1:11" x14ac:dyDescent="0.25">
      <c r="A61" s="155" t="s">
        <v>98</v>
      </c>
      <c r="B61" s="152">
        <v>30</v>
      </c>
      <c r="C61" s="152">
        <v>30</v>
      </c>
      <c r="D61" s="152">
        <v>30</v>
      </c>
      <c r="E61" s="149">
        <f t="shared" ref="E61:E71" si="26">SUM(B61:D61)</f>
        <v>90</v>
      </c>
      <c r="F61" s="160"/>
      <c r="G61" s="155" t="s">
        <v>98</v>
      </c>
      <c r="H61" s="152">
        <v>40</v>
      </c>
      <c r="I61" s="152">
        <v>40</v>
      </c>
      <c r="J61" s="152">
        <v>40</v>
      </c>
      <c r="K61" s="149">
        <f>SUM(H61:J61)</f>
        <v>120</v>
      </c>
    </row>
    <row r="62" spans="1:11" x14ac:dyDescent="0.25">
      <c r="A62" s="155" t="s">
        <v>79</v>
      </c>
      <c r="B62" s="152"/>
      <c r="C62" s="152"/>
      <c r="D62" s="152"/>
      <c r="E62" s="149">
        <f t="shared" si="26"/>
        <v>0</v>
      </c>
      <c r="F62" s="160"/>
      <c r="G62" s="155" t="s">
        <v>79</v>
      </c>
      <c r="H62" s="152"/>
      <c r="I62" s="152"/>
      <c r="J62" s="152"/>
      <c r="K62" s="149">
        <f t="shared" ref="K62:K72" si="27">SUM(H62:J62)</f>
        <v>0</v>
      </c>
    </row>
    <row r="63" spans="1:11" x14ac:dyDescent="0.25">
      <c r="A63" s="155" t="s">
        <v>79</v>
      </c>
      <c r="B63" s="152"/>
      <c r="C63" s="152"/>
      <c r="D63" s="152"/>
      <c r="E63" s="149">
        <f t="shared" si="26"/>
        <v>0</v>
      </c>
      <c r="F63" s="160"/>
      <c r="G63" s="155" t="s">
        <v>79</v>
      </c>
      <c r="H63" s="152"/>
      <c r="I63" s="152"/>
      <c r="J63" s="152"/>
      <c r="K63" s="149">
        <f t="shared" si="27"/>
        <v>0</v>
      </c>
    </row>
    <row r="64" spans="1:11" x14ac:dyDescent="0.25">
      <c r="A64" s="155" t="s">
        <v>79</v>
      </c>
      <c r="B64" s="152"/>
      <c r="C64" s="152"/>
      <c r="D64" s="152"/>
      <c r="E64" s="149">
        <f t="shared" si="26"/>
        <v>0</v>
      </c>
      <c r="F64" s="160"/>
      <c r="G64" s="155" t="s">
        <v>79</v>
      </c>
      <c r="H64" s="152"/>
      <c r="I64" s="152"/>
      <c r="J64" s="152"/>
      <c r="K64" s="149">
        <f t="shared" si="27"/>
        <v>0</v>
      </c>
    </row>
    <row r="65" spans="1:11" x14ac:dyDescent="0.25">
      <c r="A65" s="155" t="s">
        <v>79</v>
      </c>
      <c r="B65" s="152"/>
      <c r="C65" s="152"/>
      <c r="D65" s="152"/>
      <c r="E65" s="149">
        <f t="shared" si="26"/>
        <v>0</v>
      </c>
      <c r="F65" s="160"/>
      <c r="G65" s="155" t="s">
        <v>79</v>
      </c>
      <c r="H65" s="152"/>
      <c r="I65" s="152"/>
      <c r="J65" s="152"/>
      <c r="K65" s="149">
        <f t="shared" si="27"/>
        <v>0</v>
      </c>
    </row>
    <row r="66" spans="1:11" x14ac:dyDescent="0.25">
      <c r="A66" s="155" t="s">
        <v>79</v>
      </c>
      <c r="B66" s="152"/>
      <c r="C66" s="152"/>
      <c r="D66" s="152"/>
      <c r="E66" s="149">
        <f t="shared" si="26"/>
        <v>0</v>
      </c>
      <c r="F66" s="160"/>
      <c r="G66" s="155" t="s">
        <v>79</v>
      </c>
      <c r="H66" s="152"/>
      <c r="I66" s="152"/>
      <c r="J66" s="152"/>
      <c r="K66" s="149">
        <f t="shared" si="27"/>
        <v>0</v>
      </c>
    </row>
    <row r="67" spans="1:11" x14ac:dyDescent="0.25">
      <c r="A67" s="155" t="s">
        <v>79</v>
      </c>
      <c r="B67" s="152"/>
      <c r="C67" s="152"/>
      <c r="D67" s="152"/>
      <c r="E67" s="149">
        <f t="shared" si="26"/>
        <v>0</v>
      </c>
      <c r="F67" s="160"/>
      <c r="G67" s="155" t="s">
        <v>79</v>
      </c>
      <c r="H67" s="152"/>
      <c r="I67" s="152"/>
      <c r="J67" s="152"/>
      <c r="K67" s="149">
        <f t="shared" si="27"/>
        <v>0</v>
      </c>
    </row>
    <row r="68" spans="1:11" x14ac:dyDescent="0.25">
      <c r="A68" s="155" t="s">
        <v>79</v>
      </c>
      <c r="B68" s="152"/>
      <c r="C68" s="152"/>
      <c r="D68" s="152"/>
      <c r="E68" s="149">
        <f t="shared" si="26"/>
        <v>0</v>
      </c>
      <c r="F68" s="160"/>
      <c r="G68" s="155" t="s">
        <v>79</v>
      </c>
      <c r="H68" s="152"/>
      <c r="I68" s="152"/>
      <c r="J68" s="152"/>
      <c r="K68" s="149">
        <f t="shared" si="27"/>
        <v>0</v>
      </c>
    </row>
    <row r="69" spans="1:11" x14ac:dyDescent="0.25">
      <c r="A69" s="155" t="s">
        <v>79</v>
      </c>
      <c r="B69" s="152"/>
      <c r="C69" s="152"/>
      <c r="D69" s="152"/>
      <c r="E69" s="149">
        <f t="shared" si="26"/>
        <v>0</v>
      </c>
      <c r="F69" s="160"/>
      <c r="G69" s="155" t="s">
        <v>79</v>
      </c>
      <c r="H69" s="152"/>
      <c r="I69" s="152"/>
      <c r="J69" s="152"/>
      <c r="K69" s="149">
        <f t="shared" si="27"/>
        <v>0</v>
      </c>
    </row>
    <row r="70" spans="1:11" x14ac:dyDescent="0.25">
      <c r="A70" s="155" t="s">
        <v>79</v>
      </c>
      <c r="B70" s="152"/>
      <c r="C70" s="152"/>
      <c r="D70" s="152"/>
      <c r="E70" s="149">
        <f t="shared" si="26"/>
        <v>0</v>
      </c>
      <c r="F70" s="160"/>
      <c r="G70" s="155" t="s">
        <v>79</v>
      </c>
      <c r="H70" s="152"/>
      <c r="I70" s="152"/>
      <c r="J70" s="152"/>
      <c r="K70" s="149">
        <f t="shared" si="27"/>
        <v>0</v>
      </c>
    </row>
    <row r="71" spans="1:11" x14ac:dyDescent="0.25">
      <c r="A71" s="156" t="s">
        <v>79</v>
      </c>
      <c r="B71" s="153"/>
      <c r="C71" s="153"/>
      <c r="D71" s="153"/>
      <c r="E71" s="149">
        <f t="shared" si="26"/>
        <v>0</v>
      </c>
      <c r="F71" s="160"/>
      <c r="G71" s="156" t="s">
        <v>79</v>
      </c>
      <c r="H71" s="153"/>
      <c r="I71" s="153"/>
      <c r="J71" s="153"/>
      <c r="K71" s="149">
        <f t="shared" si="27"/>
        <v>0</v>
      </c>
    </row>
    <row r="72" spans="1:11" s="145" customFormat="1" ht="15.75" thickBot="1" x14ac:dyDescent="0.3">
      <c r="A72" s="151" t="s">
        <v>0</v>
      </c>
      <c r="B72" s="164">
        <f>SUM(B61:B71)</f>
        <v>30</v>
      </c>
      <c r="C72" s="164">
        <f t="shared" ref="C72:D72" si="28">SUM(C61:C71)</f>
        <v>30</v>
      </c>
      <c r="D72" s="164">
        <f t="shared" si="28"/>
        <v>30</v>
      </c>
      <c r="E72" s="165">
        <f>SUM(B72:D72)</f>
        <v>90</v>
      </c>
      <c r="F72" s="163"/>
      <c r="G72" s="151" t="s">
        <v>0</v>
      </c>
      <c r="H72" s="164">
        <f>SUM(H61:H71)</f>
        <v>40</v>
      </c>
      <c r="I72" s="164">
        <f t="shared" ref="I72:J72" si="29">SUM(I61:I71)</f>
        <v>40</v>
      </c>
      <c r="J72" s="164">
        <f t="shared" si="29"/>
        <v>40</v>
      </c>
      <c r="K72" s="150">
        <f t="shared" si="27"/>
        <v>120</v>
      </c>
    </row>
    <row r="74" spans="1:11" ht="15.75" thickBot="1" x14ac:dyDescent="0.3"/>
    <row r="75" spans="1:11" ht="19.5" thickBot="1" x14ac:dyDescent="0.35">
      <c r="A75" s="257" t="s">
        <v>70</v>
      </c>
      <c r="B75" s="258"/>
      <c r="C75" s="258"/>
      <c r="D75" s="258"/>
      <c r="E75" s="259"/>
      <c r="F75" s="160"/>
      <c r="G75" s="257" t="s">
        <v>77</v>
      </c>
      <c r="H75" s="258"/>
      <c r="I75" s="258"/>
      <c r="J75" s="258"/>
      <c r="K75" s="259"/>
    </row>
    <row r="76" spans="1:11" s="10" customFormat="1" ht="16.5" customHeight="1" x14ac:dyDescent="0.25">
      <c r="A76" s="146" t="str">
        <f>'Costi Ricerca Servizi Brevetti'!A31</f>
        <v>Co-Proponente 3 (specificare)</v>
      </c>
      <c r="B76" s="147" t="s">
        <v>85</v>
      </c>
      <c r="C76" s="147" t="s">
        <v>86</v>
      </c>
      <c r="D76" s="147" t="s">
        <v>87</v>
      </c>
      <c r="E76" s="148" t="s">
        <v>9</v>
      </c>
      <c r="F76" s="159"/>
      <c r="G76" s="146" t="str">
        <f>A76</f>
        <v>Co-Proponente 3 (specificare)</v>
      </c>
      <c r="H76" s="147" t="s">
        <v>88</v>
      </c>
      <c r="I76" s="147" t="s">
        <v>89</v>
      </c>
      <c r="J76" s="147" t="s">
        <v>90</v>
      </c>
      <c r="K76" s="148" t="s">
        <v>9</v>
      </c>
    </row>
    <row r="77" spans="1:11" x14ac:dyDescent="0.25">
      <c r="A77" s="161" t="s">
        <v>81</v>
      </c>
      <c r="B77" s="162" t="s">
        <v>80</v>
      </c>
      <c r="C77" s="162" t="s">
        <v>80</v>
      </c>
      <c r="D77" s="162" t="s">
        <v>80</v>
      </c>
      <c r="E77" s="149"/>
      <c r="F77" s="160"/>
      <c r="G77" s="161" t="str">
        <f>A77</f>
        <v>Strumentazione e attrezzature</v>
      </c>
      <c r="H77" s="162" t="s">
        <v>80</v>
      </c>
      <c r="I77" s="162" t="s">
        <v>80</v>
      </c>
      <c r="J77" s="162" t="s">
        <v>80</v>
      </c>
      <c r="K77" s="149"/>
    </row>
    <row r="78" spans="1:11" x14ac:dyDescent="0.25">
      <c r="A78" s="155" t="s">
        <v>98</v>
      </c>
      <c r="B78" s="152">
        <v>30</v>
      </c>
      <c r="C78" s="152">
        <v>30</v>
      </c>
      <c r="D78" s="152">
        <v>30</v>
      </c>
      <c r="E78" s="149">
        <f t="shared" ref="E78:E83" si="30">SUM(B78:D78)</f>
        <v>90</v>
      </c>
      <c r="F78" s="160"/>
      <c r="G78" s="155" t="s">
        <v>98</v>
      </c>
      <c r="H78" s="152">
        <v>40</v>
      </c>
      <c r="I78" s="152">
        <v>40</v>
      </c>
      <c r="J78" s="152">
        <v>40</v>
      </c>
      <c r="K78" s="149">
        <f>SUM(H78:J78)</f>
        <v>120</v>
      </c>
    </row>
    <row r="79" spans="1:11" x14ac:dyDescent="0.25">
      <c r="A79" s="155" t="s">
        <v>79</v>
      </c>
      <c r="B79" s="152"/>
      <c r="C79" s="152"/>
      <c r="D79" s="152"/>
      <c r="E79" s="149">
        <f t="shared" si="30"/>
        <v>0</v>
      </c>
      <c r="F79" s="160"/>
      <c r="G79" s="155" t="s">
        <v>79</v>
      </c>
      <c r="H79" s="152"/>
      <c r="I79" s="152"/>
      <c r="J79" s="152"/>
      <c r="K79" s="149">
        <f t="shared" ref="K79:K83" si="31">SUM(H79:J79)</f>
        <v>0</v>
      </c>
    </row>
    <row r="80" spans="1:11" x14ac:dyDescent="0.25">
      <c r="A80" s="155" t="s">
        <v>79</v>
      </c>
      <c r="B80" s="152"/>
      <c r="C80" s="152"/>
      <c r="D80" s="152"/>
      <c r="E80" s="149">
        <f t="shared" si="30"/>
        <v>0</v>
      </c>
      <c r="F80" s="160"/>
      <c r="G80" s="155" t="s">
        <v>79</v>
      </c>
      <c r="H80" s="152"/>
      <c r="I80" s="152"/>
      <c r="J80" s="152"/>
      <c r="K80" s="149">
        <f t="shared" si="31"/>
        <v>0</v>
      </c>
    </row>
    <row r="81" spans="1:11" x14ac:dyDescent="0.25">
      <c r="A81" s="155" t="s">
        <v>79</v>
      </c>
      <c r="B81" s="152"/>
      <c r="C81" s="152"/>
      <c r="D81" s="152"/>
      <c r="E81" s="149">
        <f t="shared" si="30"/>
        <v>0</v>
      </c>
      <c r="F81" s="160"/>
      <c r="G81" s="155" t="s">
        <v>79</v>
      </c>
      <c r="H81" s="152"/>
      <c r="I81" s="152"/>
      <c r="J81" s="152"/>
      <c r="K81" s="149">
        <f t="shared" si="31"/>
        <v>0</v>
      </c>
    </row>
    <row r="82" spans="1:11" x14ac:dyDescent="0.25">
      <c r="A82" s="155" t="s">
        <v>79</v>
      </c>
      <c r="B82" s="152"/>
      <c r="C82" s="152"/>
      <c r="D82" s="152"/>
      <c r="E82" s="149">
        <f t="shared" si="30"/>
        <v>0</v>
      </c>
      <c r="F82" s="160"/>
      <c r="G82" s="155" t="s">
        <v>79</v>
      </c>
      <c r="H82" s="152"/>
      <c r="I82" s="152"/>
      <c r="J82" s="152"/>
      <c r="K82" s="149">
        <f t="shared" si="31"/>
        <v>0</v>
      </c>
    </row>
    <row r="83" spans="1:11" s="145" customFormat="1" ht="15.75" thickBot="1" x14ac:dyDescent="0.3">
      <c r="A83" s="166" t="s">
        <v>0</v>
      </c>
      <c r="B83" s="167">
        <f>SUM(B78:B82)</f>
        <v>30</v>
      </c>
      <c r="C83" s="167">
        <f t="shared" ref="C83" si="32">SUM(C78:C82)</f>
        <v>30</v>
      </c>
      <c r="D83" s="167">
        <f t="shared" ref="D83" si="33">SUM(D78:D82)</f>
        <v>30</v>
      </c>
      <c r="E83" s="168">
        <f t="shared" si="30"/>
        <v>90</v>
      </c>
      <c r="F83" s="163"/>
      <c r="G83" s="166" t="s">
        <v>0</v>
      </c>
      <c r="H83" s="167">
        <f>SUM(H78:H82)</f>
        <v>40</v>
      </c>
      <c r="I83" s="167">
        <f t="shared" ref="I83" si="34">SUM(I78:I82)</f>
        <v>40</v>
      </c>
      <c r="J83" s="167">
        <f t="shared" ref="J83" si="35">SUM(J78:J82)</f>
        <v>40</v>
      </c>
      <c r="K83" s="168">
        <f t="shared" si="31"/>
        <v>120</v>
      </c>
    </row>
    <row r="84" spans="1:11" x14ac:dyDescent="0.25">
      <c r="A84" s="169" t="s">
        <v>82</v>
      </c>
      <c r="B84" s="199" t="str">
        <f>B76</f>
        <v>WP 1R</v>
      </c>
      <c r="C84" s="199" t="str">
        <f t="shared" ref="C84:D84" si="36">C76</f>
        <v>WP 2R</v>
      </c>
      <c r="D84" s="199" t="str">
        <f t="shared" si="36"/>
        <v>WP 3R</v>
      </c>
      <c r="E84" s="171"/>
      <c r="F84" s="160"/>
      <c r="G84" s="169" t="str">
        <f>A84</f>
        <v>Altri costi di esercizio</v>
      </c>
      <c r="H84" s="147" t="s">
        <v>88</v>
      </c>
      <c r="I84" s="147" t="s">
        <v>89</v>
      </c>
      <c r="J84" s="147" t="s">
        <v>90</v>
      </c>
      <c r="K84" s="171"/>
    </row>
    <row r="85" spans="1:11" x14ac:dyDescent="0.25">
      <c r="A85" s="155" t="s">
        <v>98</v>
      </c>
      <c r="B85" s="152">
        <v>30</v>
      </c>
      <c r="C85" s="152">
        <v>30</v>
      </c>
      <c r="D85" s="152">
        <v>30</v>
      </c>
      <c r="E85" s="149">
        <f t="shared" ref="E85:E95" si="37">SUM(B85:D85)</f>
        <v>90</v>
      </c>
      <c r="F85" s="160"/>
      <c r="G85" s="155" t="s">
        <v>98</v>
      </c>
      <c r="H85" s="152">
        <v>40</v>
      </c>
      <c r="I85" s="152">
        <v>40</v>
      </c>
      <c r="J85" s="152">
        <v>40</v>
      </c>
      <c r="K85" s="149">
        <f>SUM(H85:J85)</f>
        <v>120</v>
      </c>
    </row>
    <row r="86" spans="1:11" x14ac:dyDescent="0.25">
      <c r="A86" s="155" t="s">
        <v>79</v>
      </c>
      <c r="B86" s="152"/>
      <c r="C86" s="152"/>
      <c r="D86" s="152"/>
      <c r="E86" s="149">
        <f t="shared" si="37"/>
        <v>0</v>
      </c>
      <c r="F86" s="160"/>
      <c r="G86" s="155" t="s">
        <v>79</v>
      </c>
      <c r="H86" s="152"/>
      <c r="I86" s="152"/>
      <c r="J86" s="152"/>
      <c r="K86" s="149">
        <f t="shared" ref="K86:K96" si="38">SUM(H86:J86)</f>
        <v>0</v>
      </c>
    </row>
    <row r="87" spans="1:11" x14ac:dyDescent="0.25">
      <c r="A87" s="155" t="s">
        <v>79</v>
      </c>
      <c r="B87" s="152"/>
      <c r="C87" s="152"/>
      <c r="D87" s="152"/>
      <c r="E87" s="149">
        <f t="shared" si="37"/>
        <v>0</v>
      </c>
      <c r="F87" s="160"/>
      <c r="G87" s="155" t="s">
        <v>79</v>
      </c>
      <c r="H87" s="152"/>
      <c r="I87" s="152"/>
      <c r="J87" s="152"/>
      <c r="K87" s="149">
        <f t="shared" si="38"/>
        <v>0</v>
      </c>
    </row>
    <row r="88" spans="1:11" x14ac:dyDescent="0.25">
      <c r="A88" s="155" t="s">
        <v>79</v>
      </c>
      <c r="B88" s="152"/>
      <c r="C88" s="152"/>
      <c r="D88" s="152"/>
      <c r="E88" s="149">
        <f t="shared" si="37"/>
        <v>0</v>
      </c>
      <c r="F88" s="160"/>
      <c r="G88" s="155" t="s">
        <v>79</v>
      </c>
      <c r="H88" s="152"/>
      <c r="I88" s="152"/>
      <c r="J88" s="152"/>
      <c r="K88" s="149">
        <f t="shared" si="38"/>
        <v>0</v>
      </c>
    </row>
    <row r="89" spans="1:11" x14ac:dyDescent="0.25">
      <c r="A89" s="155" t="s">
        <v>79</v>
      </c>
      <c r="B89" s="152"/>
      <c r="C89" s="152"/>
      <c r="D89" s="152"/>
      <c r="E89" s="149">
        <f t="shared" si="37"/>
        <v>0</v>
      </c>
      <c r="F89" s="160"/>
      <c r="G89" s="155" t="s">
        <v>79</v>
      </c>
      <c r="H89" s="152"/>
      <c r="I89" s="152"/>
      <c r="J89" s="152"/>
      <c r="K89" s="149">
        <f t="shared" si="38"/>
        <v>0</v>
      </c>
    </row>
    <row r="90" spans="1:11" x14ac:dyDescent="0.25">
      <c r="A90" s="155" t="s">
        <v>79</v>
      </c>
      <c r="B90" s="152"/>
      <c r="C90" s="152"/>
      <c r="D90" s="152"/>
      <c r="E90" s="149">
        <f t="shared" si="37"/>
        <v>0</v>
      </c>
      <c r="F90" s="160"/>
      <c r="G90" s="155" t="s">
        <v>79</v>
      </c>
      <c r="H90" s="152"/>
      <c r="I90" s="152"/>
      <c r="J90" s="152"/>
      <c r="K90" s="149">
        <f t="shared" si="38"/>
        <v>0</v>
      </c>
    </row>
    <row r="91" spans="1:11" x14ac:dyDescent="0.25">
      <c r="A91" s="155" t="s">
        <v>79</v>
      </c>
      <c r="B91" s="152"/>
      <c r="C91" s="152"/>
      <c r="D91" s="152"/>
      <c r="E91" s="149">
        <f t="shared" si="37"/>
        <v>0</v>
      </c>
      <c r="F91" s="160"/>
      <c r="G91" s="155" t="s">
        <v>79</v>
      </c>
      <c r="H91" s="152"/>
      <c r="I91" s="152"/>
      <c r="J91" s="152"/>
      <c r="K91" s="149">
        <f t="shared" si="38"/>
        <v>0</v>
      </c>
    </row>
    <row r="92" spans="1:11" x14ac:dyDescent="0.25">
      <c r="A92" s="155" t="s">
        <v>79</v>
      </c>
      <c r="B92" s="152"/>
      <c r="C92" s="152"/>
      <c r="D92" s="152"/>
      <c r="E92" s="149">
        <f t="shared" si="37"/>
        <v>0</v>
      </c>
      <c r="F92" s="160"/>
      <c r="G92" s="155" t="s">
        <v>79</v>
      </c>
      <c r="H92" s="152"/>
      <c r="I92" s="152"/>
      <c r="J92" s="152"/>
      <c r="K92" s="149">
        <f t="shared" si="38"/>
        <v>0</v>
      </c>
    </row>
    <row r="93" spans="1:11" x14ac:dyDescent="0.25">
      <c r="A93" s="155" t="s">
        <v>79</v>
      </c>
      <c r="B93" s="152"/>
      <c r="C93" s="152"/>
      <c r="D93" s="152"/>
      <c r="E93" s="149">
        <f t="shared" si="37"/>
        <v>0</v>
      </c>
      <c r="F93" s="160"/>
      <c r="G93" s="155" t="s">
        <v>79</v>
      </c>
      <c r="H93" s="152"/>
      <c r="I93" s="152"/>
      <c r="J93" s="152"/>
      <c r="K93" s="149">
        <f t="shared" si="38"/>
        <v>0</v>
      </c>
    </row>
    <row r="94" spans="1:11" x14ac:dyDescent="0.25">
      <c r="A94" s="155" t="s">
        <v>79</v>
      </c>
      <c r="B94" s="152"/>
      <c r="C94" s="152"/>
      <c r="D94" s="152"/>
      <c r="E94" s="149">
        <f t="shared" si="37"/>
        <v>0</v>
      </c>
      <c r="F94" s="160"/>
      <c r="G94" s="155" t="s">
        <v>79</v>
      </c>
      <c r="H94" s="152"/>
      <c r="I94" s="152"/>
      <c r="J94" s="152"/>
      <c r="K94" s="149">
        <f t="shared" si="38"/>
        <v>0</v>
      </c>
    </row>
    <row r="95" spans="1:11" x14ac:dyDescent="0.25">
      <c r="A95" s="156" t="s">
        <v>79</v>
      </c>
      <c r="B95" s="153"/>
      <c r="C95" s="153"/>
      <c r="D95" s="153"/>
      <c r="E95" s="149">
        <f t="shared" si="37"/>
        <v>0</v>
      </c>
      <c r="F95" s="160"/>
      <c r="G95" s="156" t="s">
        <v>79</v>
      </c>
      <c r="H95" s="153"/>
      <c r="I95" s="153"/>
      <c r="J95" s="153"/>
      <c r="K95" s="149">
        <f t="shared" si="38"/>
        <v>0</v>
      </c>
    </row>
    <row r="96" spans="1:11" s="145" customFormat="1" ht="15.75" thickBot="1" x14ac:dyDescent="0.3">
      <c r="A96" s="151" t="s">
        <v>0</v>
      </c>
      <c r="B96" s="164">
        <f>SUM(B85:B95)</f>
        <v>30</v>
      </c>
      <c r="C96" s="164">
        <f t="shared" ref="C96:D96" si="39">SUM(C85:C95)</f>
        <v>30</v>
      </c>
      <c r="D96" s="164">
        <f t="shared" si="39"/>
        <v>30</v>
      </c>
      <c r="E96" s="165">
        <f>SUM(B96:D96)</f>
        <v>90</v>
      </c>
      <c r="F96" s="163"/>
      <c r="G96" s="151" t="s">
        <v>0</v>
      </c>
      <c r="H96" s="200">
        <v>40</v>
      </c>
      <c r="I96" s="200">
        <v>40</v>
      </c>
      <c r="J96" s="200">
        <v>40</v>
      </c>
      <c r="K96" s="150">
        <f t="shared" si="38"/>
        <v>120</v>
      </c>
    </row>
    <row r="98" spans="1:11" ht="15.75" thickBot="1" x14ac:dyDescent="0.3"/>
    <row r="99" spans="1:11" ht="19.5" thickBot="1" x14ac:dyDescent="0.35">
      <c r="A99" s="257" t="s">
        <v>70</v>
      </c>
      <c r="B99" s="258"/>
      <c r="C99" s="258"/>
      <c r="D99" s="258"/>
      <c r="E99" s="259"/>
      <c r="F99" s="160"/>
      <c r="G99" s="257" t="s">
        <v>77</v>
      </c>
      <c r="H99" s="258"/>
      <c r="I99" s="258"/>
      <c r="J99" s="258"/>
      <c r="K99" s="259"/>
    </row>
    <row r="100" spans="1:11" s="10" customFormat="1" ht="16.5" customHeight="1" x14ac:dyDescent="0.25">
      <c r="A100" s="146" t="str">
        <f>'Costi Ricerca Servizi Brevetti'!A40</f>
        <v>Co-Proponente 4 (specificare)</v>
      </c>
      <c r="B100" s="147" t="s">
        <v>85</v>
      </c>
      <c r="C100" s="147" t="s">
        <v>86</v>
      </c>
      <c r="D100" s="147" t="s">
        <v>87</v>
      </c>
      <c r="E100" s="148" t="s">
        <v>9</v>
      </c>
      <c r="F100" s="159"/>
      <c r="G100" s="146" t="str">
        <f>A100</f>
        <v>Co-Proponente 4 (specificare)</v>
      </c>
      <c r="H100" s="147" t="s">
        <v>88</v>
      </c>
      <c r="I100" s="147" t="s">
        <v>89</v>
      </c>
      <c r="J100" s="147" t="s">
        <v>90</v>
      </c>
      <c r="K100" s="148" t="s">
        <v>9</v>
      </c>
    </row>
    <row r="101" spans="1:11" x14ac:dyDescent="0.25">
      <c r="A101" s="161" t="s">
        <v>81</v>
      </c>
      <c r="B101" s="162" t="s">
        <v>80</v>
      </c>
      <c r="C101" s="162" t="s">
        <v>80</v>
      </c>
      <c r="D101" s="162" t="s">
        <v>80</v>
      </c>
      <c r="E101" s="149"/>
      <c r="F101" s="160"/>
      <c r="G101" s="161" t="str">
        <f>A101</f>
        <v>Strumentazione e attrezzature</v>
      </c>
      <c r="H101" s="162" t="s">
        <v>80</v>
      </c>
      <c r="I101" s="162" t="s">
        <v>80</v>
      </c>
      <c r="J101" s="162" t="s">
        <v>80</v>
      </c>
      <c r="K101" s="149"/>
    </row>
    <row r="102" spans="1:11" x14ac:dyDescent="0.25">
      <c r="A102" s="155" t="s">
        <v>98</v>
      </c>
      <c r="B102" s="152">
        <v>30</v>
      </c>
      <c r="C102" s="152">
        <v>30</v>
      </c>
      <c r="D102" s="152">
        <v>30</v>
      </c>
      <c r="E102" s="149">
        <f t="shared" ref="E102:E107" si="40">SUM(B102:D102)</f>
        <v>90</v>
      </c>
      <c r="F102" s="160"/>
      <c r="G102" s="155" t="s">
        <v>98</v>
      </c>
      <c r="H102" s="152">
        <v>40</v>
      </c>
      <c r="I102" s="152">
        <v>40</v>
      </c>
      <c r="J102" s="152">
        <v>40</v>
      </c>
      <c r="K102" s="149">
        <f>SUM(H102:J102)</f>
        <v>120</v>
      </c>
    </row>
    <row r="103" spans="1:11" x14ac:dyDescent="0.25">
      <c r="A103" s="155" t="s">
        <v>79</v>
      </c>
      <c r="B103" s="152"/>
      <c r="C103" s="152"/>
      <c r="D103" s="152"/>
      <c r="E103" s="149">
        <f t="shared" si="40"/>
        <v>0</v>
      </c>
      <c r="F103" s="160"/>
      <c r="G103" s="155" t="s">
        <v>79</v>
      </c>
      <c r="H103" s="152"/>
      <c r="I103" s="152"/>
      <c r="J103" s="152"/>
      <c r="K103" s="149">
        <f t="shared" ref="K103:K107" si="41">SUM(H103:J103)</f>
        <v>0</v>
      </c>
    </row>
    <row r="104" spans="1:11" x14ac:dyDescent="0.25">
      <c r="A104" s="155" t="s">
        <v>79</v>
      </c>
      <c r="B104" s="152"/>
      <c r="C104" s="152"/>
      <c r="D104" s="152"/>
      <c r="E104" s="149">
        <f t="shared" si="40"/>
        <v>0</v>
      </c>
      <c r="F104" s="160"/>
      <c r="G104" s="155" t="s">
        <v>79</v>
      </c>
      <c r="H104" s="152"/>
      <c r="I104" s="152"/>
      <c r="J104" s="152"/>
      <c r="K104" s="149">
        <f t="shared" si="41"/>
        <v>0</v>
      </c>
    </row>
    <row r="105" spans="1:11" x14ac:dyDescent="0.25">
      <c r="A105" s="155" t="s">
        <v>79</v>
      </c>
      <c r="B105" s="152"/>
      <c r="C105" s="152"/>
      <c r="D105" s="152"/>
      <c r="E105" s="149">
        <f t="shared" si="40"/>
        <v>0</v>
      </c>
      <c r="F105" s="160"/>
      <c r="G105" s="155" t="s">
        <v>79</v>
      </c>
      <c r="H105" s="152"/>
      <c r="I105" s="152"/>
      <c r="J105" s="152"/>
      <c r="K105" s="149">
        <f t="shared" si="41"/>
        <v>0</v>
      </c>
    </row>
    <row r="106" spans="1:11" x14ac:dyDescent="0.25">
      <c r="A106" s="155" t="s">
        <v>79</v>
      </c>
      <c r="B106" s="152"/>
      <c r="C106" s="152"/>
      <c r="D106" s="152"/>
      <c r="E106" s="149">
        <f t="shared" si="40"/>
        <v>0</v>
      </c>
      <c r="F106" s="160"/>
      <c r="G106" s="155" t="s">
        <v>79</v>
      </c>
      <c r="H106" s="152"/>
      <c r="I106" s="152"/>
      <c r="J106" s="152"/>
      <c r="K106" s="149">
        <f t="shared" si="41"/>
        <v>0</v>
      </c>
    </row>
    <row r="107" spans="1:11" s="145" customFormat="1" ht="15.75" thickBot="1" x14ac:dyDescent="0.3">
      <c r="A107" s="166" t="s">
        <v>0</v>
      </c>
      <c r="B107" s="167">
        <f>SUM(B102:B106)</f>
        <v>30</v>
      </c>
      <c r="C107" s="167">
        <f t="shared" ref="C107" si="42">SUM(C102:C106)</f>
        <v>30</v>
      </c>
      <c r="D107" s="167">
        <f t="shared" ref="D107" si="43">SUM(D102:D106)</f>
        <v>30</v>
      </c>
      <c r="E107" s="168">
        <f t="shared" si="40"/>
        <v>90</v>
      </c>
      <c r="F107" s="163"/>
      <c r="G107" s="166" t="s">
        <v>0</v>
      </c>
      <c r="H107" s="167">
        <f>SUM(H102:H106)</f>
        <v>40</v>
      </c>
      <c r="I107" s="167">
        <f t="shared" ref="I107" si="44">SUM(I102:I106)</f>
        <v>40</v>
      </c>
      <c r="J107" s="167">
        <f t="shared" ref="J107" si="45">SUM(J102:J106)</f>
        <v>40</v>
      </c>
      <c r="K107" s="168">
        <f t="shared" si="41"/>
        <v>120</v>
      </c>
    </row>
    <row r="108" spans="1:11" x14ac:dyDescent="0.25">
      <c r="A108" s="169" t="s">
        <v>82</v>
      </c>
      <c r="B108" s="199" t="str">
        <f>B100</f>
        <v>WP 1R</v>
      </c>
      <c r="C108" s="199" t="str">
        <f t="shared" ref="C108:D108" si="46">C100</f>
        <v>WP 2R</v>
      </c>
      <c r="D108" s="199" t="str">
        <f t="shared" si="46"/>
        <v>WP 3R</v>
      </c>
      <c r="E108" s="171"/>
      <c r="F108" s="160"/>
      <c r="G108" s="169" t="str">
        <f>A108</f>
        <v>Altri costi di esercizio</v>
      </c>
      <c r="H108" s="147" t="s">
        <v>88</v>
      </c>
      <c r="I108" s="147" t="s">
        <v>89</v>
      </c>
      <c r="J108" s="147" t="s">
        <v>90</v>
      </c>
      <c r="K108" s="171"/>
    </row>
    <row r="109" spans="1:11" x14ac:dyDescent="0.25">
      <c r="A109" s="155" t="s">
        <v>98</v>
      </c>
      <c r="B109" s="152">
        <v>30</v>
      </c>
      <c r="C109" s="152">
        <v>30</v>
      </c>
      <c r="D109" s="152">
        <v>30</v>
      </c>
      <c r="E109" s="149">
        <f t="shared" ref="E109:E119" si="47">SUM(B109:D109)</f>
        <v>90</v>
      </c>
      <c r="F109" s="160"/>
      <c r="G109" s="155" t="s">
        <v>98</v>
      </c>
      <c r="H109" s="152">
        <v>40</v>
      </c>
      <c r="I109" s="152">
        <v>40</v>
      </c>
      <c r="J109" s="152">
        <v>40</v>
      </c>
      <c r="K109" s="149">
        <f>SUM(H109:J109)</f>
        <v>120</v>
      </c>
    </row>
    <row r="110" spans="1:11" x14ac:dyDescent="0.25">
      <c r="A110" s="155" t="s">
        <v>79</v>
      </c>
      <c r="B110" s="152"/>
      <c r="C110" s="152"/>
      <c r="D110" s="152"/>
      <c r="E110" s="149">
        <f t="shared" si="47"/>
        <v>0</v>
      </c>
      <c r="F110" s="160"/>
      <c r="G110" s="155" t="s">
        <v>79</v>
      </c>
      <c r="H110" s="152"/>
      <c r="I110" s="152"/>
      <c r="J110" s="152"/>
      <c r="K110" s="149">
        <f t="shared" ref="K110:K120" si="48">SUM(H110:J110)</f>
        <v>0</v>
      </c>
    </row>
    <row r="111" spans="1:11" x14ac:dyDescent="0.25">
      <c r="A111" s="155" t="s">
        <v>79</v>
      </c>
      <c r="B111" s="152"/>
      <c r="C111" s="152"/>
      <c r="D111" s="152"/>
      <c r="E111" s="149">
        <f t="shared" si="47"/>
        <v>0</v>
      </c>
      <c r="F111" s="160"/>
      <c r="G111" s="155" t="s">
        <v>79</v>
      </c>
      <c r="H111" s="152"/>
      <c r="I111" s="152"/>
      <c r="J111" s="152"/>
      <c r="K111" s="149">
        <f t="shared" si="48"/>
        <v>0</v>
      </c>
    </row>
    <row r="112" spans="1:11" x14ac:dyDescent="0.25">
      <c r="A112" s="155" t="s">
        <v>79</v>
      </c>
      <c r="B112" s="152"/>
      <c r="C112" s="152"/>
      <c r="D112" s="152"/>
      <c r="E112" s="149">
        <f t="shared" si="47"/>
        <v>0</v>
      </c>
      <c r="F112" s="160"/>
      <c r="G112" s="155" t="s">
        <v>79</v>
      </c>
      <c r="H112" s="152"/>
      <c r="I112" s="152"/>
      <c r="J112" s="152"/>
      <c r="K112" s="149">
        <f t="shared" si="48"/>
        <v>0</v>
      </c>
    </row>
    <row r="113" spans="1:11" x14ac:dyDescent="0.25">
      <c r="A113" s="155" t="s">
        <v>79</v>
      </c>
      <c r="B113" s="152"/>
      <c r="C113" s="152"/>
      <c r="D113" s="152"/>
      <c r="E113" s="149">
        <f t="shared" si="47"/>
        <v>0</v>
      </c>
      <c r="F113" s="160"/>
      <c r="G113" s="155" t="s">
        <v>79</v>
      </c>
      <c r="H113" s="152"/>
      <c r="I113" s="152"/>
      <c r="J113" s="152"/>
      <c r="K113" s="149">
        <f t="shared" si="48"/>
        <v>0</v>
      </c>
    </row>
    <row r="114" spans="1:11" x14ac:dyDescent="0.25">
      <c r="A114" s="155" t="s">
        <v>79</v>
      </c>
      <c r="B114" s="152"/>
      <c r="C114" s="152"/>
      <c r="D114" s="152"/>
      <c r="E114" s="149">
        <f t="shared" si="47"/>
        <v>0</v>
      </c>
      <c r="F114" s="160"/>
      <c r="G114" s="155" t="s">
        <v>79</v>
      </c>
      <c r="H114" s="152"/>
      <c r="I114" s="152"/>
      <c r="J114" s="152"/>
      <c r="K114" s="149">
        <f t="shared" si="48"/>
        <v>0</v>
      </c>
    </row>
    <row r="115" spans="1:11" x14ac:dyDescent="0.25">
      <c r="A115" s="155" t="s">
        <v>79</v>
      </c>
      <c r="B115" s="152"/>
      <c r="C115" s="152"/>
      <c r="D115" s="152"/>
      <c r="E115" s="149">
        <f t="shared" si="47"/>
        <v>0</v>
      </c>
      <c r="F115" s="160"/>
      <c r="G115" s="155" t="s">
        <v>79</v>
      </c>
      <c r="H115" s="152"/>
      <c r="I115" s="152"/>
      <c r="J115" s="152"/>
      <c r="K115" s="149">
        <f t="shared" si="48"/>
        <v>0</v>
      </c>
    </row>
    <row r="116" spans="1:11" x14ac:dyDescent="0.25">
      <c r="A116" s="155" t="s">
        <v>79</v>
      </c>
      <c r="B116" s="152"/>
      <c r="C116" s="152"/>
      <c r="D116" s="152"/>
      <c r="E116" s="149">
        <f t="shared" si="47"/>
        <v>0</v>
      </c>
      <c r="F116" s="160"/>
      <c r="G116" s="155" t="s">
        <v>79</v>
      </c>
      <c r="H116" s="152"/>
      <c r="I116" s="152"/>
      <c r="J116" s="152"/>
      <c r="K116" s="149">
        <f t="shared" si="48"/>
        <v>0</v>
      </c>
    </row>
    <row r="117" spans="1:11" x14ac:dyDescent="0.25">
      <c r="A117" s="155" t="s">
        <v>79</v>
      </c>
      <c r="B117" s="152"/>
      <c r="C117" s="152"/>
      <c r="D117" s="152"/>
      <c r="E117" s="149">
        <f t="shared" si="47"/>
        <v>0</v>
      </c>
      <c r="F117" s="160"/>
      <c r="G117" s="155" t="s">
        <v>79</v>
      </c>
      <c r="H117" s="152"/>
      <c r="I117" s="152"/>
      <c r="J117" s="152"/>
      <c r="K117" s="149">
        <f t="shared" si="48"/>
        <v>0</v>
      </c>
    </row>
    <row r="118" spans="1:11" x14ac:dyDescent="0.25">
      <c r="A118" s="155" t="s">
        <v>79</v>
      </c>
      <c r="B118" s="152"/>
      <c r="C118" s="152"/>
      <c r="D118" s="152"/>
      <c r="E118" s="149">
        <f t="shared" si="47"/>
        <v>0</v>
      </c>
      <c r="F118" s="160"/>
      <c r="G118" s="155" t="s">
        <v>79</v>
      </c>
      <c r="H118" s="152"/>
      <c r="I118" s="152"/>
      <c r="J118" s="152"/>
      <c r="K118" s="149">
        <f t="shared" si="48"/>
        <v>0</v>
      </c>
    </row>
    <row r="119" spans="1:11" x14ac:dyDescent="0.25">
      <c r="A119" s="156" t="s">
        <v>79</v>
      </c>
      <c r="B119" s="153"/>
      <c r="C119" s="153"/>
      <c r="D119" s="153"/>
      <c r="E119" s="149">
        <f t="shared" si="47"/>
        <v>0</v>
      </c>
      <c r="F119" s="160"/>
      <c r="G119" s="156" t="s">
        <v>79</v>
      </c>
      <c r="H119" s="153"/>
      <c r="I119" s="153"/>
      <c r="J119" s="153"/>
      <c r="K119" s="149">
        <f t="shared" si="48"/>
        <v>0</v>
      </c>
    </row>
    <row r="120" spans="1:11" s="145" customFormat="1" ht="15.75" thickBot="1" x14ac:dyDescent="0.3">
      <c r="A120" s="151" t="s">
        <v>0</v>
      </c>
      <c r="B120" s="164">
        <f>SUM(B109:B119)</f>
        <v>30</v>
      </c>
      <c r="C120" s="164">
        <f t="shared" ref="C120:D120" si="49">SUM(C109:C119)</f>
        <v>30</v>
      </c>
      <c r="D120" s="164">
        <f t="shared" si="49"/>
        <v>30</v>
      </c>
      <c r="E120" s="165">
        <f>SUM(B120:D120)</f>
        <v>90</v>
      </c>
      <c r="F120" s="163"/>
      <c r="G120" s="151" t="s">
        <v>0</v>
      </c>
      <c r="H120" s="200">
        <v>40</v>
      </c>
      <c r="I120" s="200">
        <v>40</v>
      </c>
      <c r="J120" s="200">
        <v>40</v>
      </c>
      <c r="K120" s="150">
        <f t="shared" si="48"/>
        <v>120</v>
      </c>
    </row>
    <row r="122" spans="1:11" ht="15.75" thickBot="1" x14ac:dyDescent="0.3"/>
    <row r="123" spans="1:11" ht="19.5" thickBot="1" x14ac:dyDescent="0.35">
      <c r="A123" s="257" t="s">
        <v>70</v>
      </c>
      <c r="B123" s="258"/>
      <c r="C123" s="258"/>
      <c r="D123" s="258"/>
      <c r="E123" s="259"/>
      <c r="F123" s="160"/>
      <c r="G123" s="257" t="s">
        <v>77</v>
      </c>
      <c r="H123" s="258"/>
      <c r="I123" s="258"/>
      <c r="J123" s="258"/>
      <c r="K123" s="259"/>
    </row>
    <row r="124" spans="1:11" s="10" customFormat="1" ht="16.5" customHeight="1" x14ac:dyDescent="0.25">
      <c r="A124" s="146" t="str">
        <f>'Costi Ricerca Servizi Brevetti'!A49</f>
        <v>Co-Proponente 5 (specificare)</v>
      </c>
      <c r="B124" s="147" t="s">
        <v>6</v>
      </c>
      <c r="C124" s="147" t="s">
        <v>7</v>
      </c>
      <c r="D124" s="147" t="s">
        <v>8</v>
      </c>
      <c r="E124" s="148" t="s">
        <v>9</v>
      </c>
      <c r="F124" s="159"/>
      <c r="G124" s="146" t="str">
        <f>A124</f>
        <v>Co-Proponente 5 (specificare)</v>
      </c>
      <c r="H124" s="147" t="s">
        <v>88</v>
      </c>
      <c r="I124" s="147" t="s">
        <v>89</v>
      </c>
      <c r="J124" s="147" t="s">
        <v>90</v>
      </c>
      <c r="K124" s="148" t="s">
        <v>9</v>
      </c>
    </row>
    <row r="125" spans="1:11" x14ac:dyDescent="0.25">
      <c r="A125" s="161" t="s">
        <v>81</v>
      </c>
      <c r="B125" s="162" t="s">
        <v>80</v>
      </c>
      <c r="C125" s="162" t="s">
        <v>80</v>
      </c>
      <c r="D125" s="162" t="s">
        <v>80</v>
      </c>
      <c r="E125" s="149"/>
      <c r="F125" s="160"/>
      <c r="G125" s="161" t="str">
        <f>A125</f>
        <v>Strumentazione e attrezzature</v>
      </c>
      <c r="H125" s="162" t="s">
        <v>80</v>
      </c>
      <c r="I125" s="162" t="s">
        <v>80</v>
      </c>
      <c r="J125" s="162" t="s">
        <v>80</v>
      </c>
      <c r="K125" s="149"/>
    </row>
    <row r="126" spans="1:11" x14ac:dyDescent="0.25">
      <c r="A126" s="155" t="s">
        <v>98</v>
      </c>
      <c r="B126" s="152">
        <v>30</v>
      </c>
      <c r="C126" s="152">
        <v>30</v>
      </c>
      <c r="D126" s="152">
        <v>30</v>
      </c>
      <c r="E126" s="149">
        <f t="shared" ref="E126:E131" si="50">SUM(B126:D126)</f>
        <v>90</v>
      </c>
      <c r="F126" s="160"/>
      <c r="G126" s="155" t="s">
        <v>98</v>
      </c>
      <c r="H126" s="152">
        <v>40</v>
      </c>
      <c r="I126" s="152">
        <v>40</v>
      </c>
      <c r="J126" s="152">
        <v>40</v>
      </c>
      <c r="K126" s="149">
        <f>SUM(H126:J126)</f>
        <v>120</v>
      </c>
    </row>
    <row r="127" spans="1:11" x14ac:dyDescent="0.25">
      <c r="A127" s="155" t="s">
        <v>79</v>
      </c>
      <c r="B127" s="152"/>
      <c r="C127" s="152"/>
      <c r="D127" s="152"/>
      <c r="E127" s="149">
        <f t="shared" si="50"/>
        <v>0</v>
      </c>
      <c r="F127" s="160"/>
      <c r="G127" s="155" t="s">
        <v>79</v>
      </c>
      <c r="H127" s="152"/>
      <c r="I127" s="152"/>
      <c r="J127" s="152"/>
      <c r="K127" s="149">
        <f t="shared" ref="K127:K131" si="51">SUM(H127:J127)</f>
        <v>0</v>
      </c>
    </row>
    <row r="128" spans="1:11" x14ac:dyDescent="0.25">
      <c r="A128" s="155" t="s">
        <v>79</v>
      </c>
      <c r="B128" s="152"/>
      <c r="C128" s="152"/>
      <c r="D128" s="152"/>
      <c r="E128" s="149">
        <f t="shared" si="50"/>
        <v>0</v>
      </c>
      <c r="F128" s="160"/>
      <c r="G128" s="155" t="s">
        <v>79</v>
      </c>
      <c r="H128" s="152"/>
      <c r="I128" s="152"/>
      <c r="J128" s="152"/>
      <c r="K128" s="149">
        <f t="shared" si="51"/>
        <v>0</v>
      </c>
    </row>
    <row r="129" spans="1:11" x14ac:dyDescent="0.25">
      <c r="A129" s="155" t="s">
        <v>79</v>
      </c>
      <c r="B129" s="152"/>
      <c r="C129" s="152"/>
      <c r="D129" s="152"/>
      <c r="E129" s="149">
        <f t="shared" si="50"/>
        <v>0</v>
      </c>
      <c r="F129" s="160"/>
      <c r="G129" s="155" t="s">
        <v>79</v>
      </c>
      <c r="H129" s="152"/>
      <c r="I129" s="152"/>
      <c r="J129" s="152"/>
      <c r="K129" s="149">
        <f t="shared" si="51"/>
        <v>0</v>
      </c>
    </row>
    <row r="130" spans="1:11" x14ac:dyDescent="0.25">
      <c r="A130" s="155" t="s">
        <v>79</v>
      </c>
      <c r="B130" s="152"/>
      <c r="C130" s="152"/>
      <c r="D130" s="152"/>
      <c r="E130" s="149">
        <f t="shared" si="50"/>
        <v>0</v>
      </c>
      <c r="F130" s="160"/>
      <c r="G130" s="155" t="s">
        <v>79</v>
      </c>
      <c r="H130" s="152"/>
      <c r="I130" s="152"/>
      <c r="J130" s="152"/>
      <c r="K130" s="149">
        <f t="shared" si="51"/>
        <v>0</v>
      </c>
    </row>
    <row r="131" spans="1:11" s="145" customFormat="1" ht="15.75" thickBot="1" x14ac:dyDescent="0.3">
      <c r="A131" s="166" t="s">
        <v>0</v>
      </c>
      <c r="B131" s="167">
        <f>SUM(B126:B130)</f>
        <v>30</v>
      </c>
      <c r="C131" s="167">
        <f t="shared" ref="C131" si="52">SUM(C126:C130)</f>
        <v>30</v>
      </c>
      <c r="D131" s="167">
        <f t="shared" ref="D131" si="53">SUM(D126:D130)</f>
        <v>30</v>
      </c>
      <c r="E131" s="168">
        <f t="shared" si="50"/>
        <v>90</v>
      </c>
      <c r="F131" s="163"/>
      <c r="G131" s="166" t="s">
        <v>0</v>
      </c>
      <c r="H131" s="167">
        <f>SUM(H126:H130)</f>
        <v>40</v>
      </c>
      <c r="I131" s="167">
        <f t="shared" ref="I131" si="54">SUM(I126:I130)</f>
        <v>40</v>
      </c>
      <c r="J131" s="167">
        <f t="shared" ref="J131" si="55">SUM(J126:J130)</f>
        <v>40</v>
      </c>
      <c r="K131" s="168">
        <f t="shared" si="51"/>
        <v>120</v>
      </c>
    </row>
    <row r="132" spans="1:11" x14ac:dyDescent="0.25">
      <c r="A132" s="169" t="s">
        <v>82</v>
      </c>
      <c r="B132" s="170"/>
      <c r="C132" s="170"/>
      <c r="D132" s="170"/>
      <c r="E132" s="171"/>
      <c r="F132" s="160"/>
      <c r="G132" s="169" t="str">
        <f>A132</f>
        <v>Altri costi di esercizio</v>
      </c>
      <c r="H132" s="147" t="s">
        <v>88</v>
      </c>
      <c r="I132" s="147" t="s">
        <v>89</v>
      </c>
      <c r="J132" s="147" t="s">
        <v>90</v>
      </c>
      <c r="K132" s="171"/>
    </row>
    <row r="133" spans="1:11" x14ac:dyDescent="0.25">
      <c r="A133" s="155" t="s">
        <v>98</v>
      </c>
      <c r="B133" s="152">
        <v>30</v>
      </c>
      <c r="C133" s="152">
        <v>30</v>
      </c>
      <c r="D133" s="152">
        <v>30</v>
      </c>
      <c r="E133" s="149">
        <f t="shared" ref="E133:E143" si="56">SUM(B133:D133)</f>
        <v>90</v>
      </c>
      <c r="F133" s="160"/>
      <c r="G133" s="155" t="s">
        <v>98</v>
      </c>
      <c r="H133" s="152">
        <v>40</v>
      </c>
      <c r="I133" s="152">
        <v>40</v>
      </c>
      <c r="J133" s="152">
        <v>40</v>
      </c>
      <c r="K133" s="149">
        <f>SUM(H133:J133)</f>
        <v>120</v>
      </c>
    </row>
    <row r="134" spans="1:11" x14ac:dyDescent="0.25">
      <c r="A134" s="155" t="s">
        <v>79</v>
      </c>
      <c r="B134" s="152"/>
      <c r="C134" s="152"/>
      <c r="D134" s="152"/>
      <c r="E134" s="149">
        <f t="shared" si="56"/>
        <v>0</v>
      </c>
      <c r="F134" s="160"/>
      <c r="G134" s="155" t="s">
        <v>79</v>
      </c>
      <c r="H134" s="152"/>
      <c r="I134" s="152"/>
      <c r="J134" s="152"/>
      <c r="K134" s="149">
        <f t="shared" ref="K134:K144" si="57">SUM(H134:J134)</f>
        <v>0</v>
      </c>
    </row>
    <row r="135" spans="1:11" x14ac:dyDescent="0.25">
      <c r="A135" s="155" t="s">
        <v>79</v>
      </c>
      <c r="B135" s="152"/>
      <c r="C135" s="152"/>
      <c r="D135" s="152"/>
      <c r="E135" s="149">
        <f t="shared" si="56"/>
        <v>0</v>
      </c>
      <c r="F135" s="160"/>
      <c r="G135" s="155" t="s">
        <v>79</v>
      </c>
      <c r="H135" s="152"/>
      <c r="I135" s="152"/>
      <c r="J135" s="152"/>
      <c r="K135" s="149">
        <f t="shared" si="57"/>
        <v>0</v>
      </c>
    </row>
    <row r="136" spans="1:11" x14ac:dyDescent="0.25">
      <c r="A136" s="155" t="s">
        <v>79</v>
      </c>
      <c r="B136" s="152"/>
      <c r="C136" s="152"/>
      <c r="D136" s="152"/>
      <c r="E136" s="149">
        <f t="shared" si="56"/>
        <v>0</v>
      </c>
      <c r="F136" s="160"/>
      <c r="G136" s="155" t="s">
        <v>79</v>
      </c>
      <c r="H136" s="152"/>
      <c r="I136" s="152"/>
      <c r="J136" s="152"/>
      <c r="K136" s="149">
        <f t="shared" si="57"/>
        <v>0</v>
      </c>
    </row>
    <row r="137" spans="1:11" x14ac:dyDescent="0.25">
      <c r="A137" s="155" t="s">
        <v>79</v>
      </c>
      <c r="B137" s="152"/>
      <c r="C137" s="152"/>
      <c r="D137" s="152"/>
      <c r="E137" s="149">
        <f t="shared" si="56"/>
        <v>0</v>
      </c>
      <c r="F137" s="160"/>
      <c r="G137" s="155" t="s">
        <v>79</v>
      </c>
      <c r="H137" s="152"/>
      <c r="I137" s="152"/>
      <c r="J137" s="152"/>
      <c r="K137" s="149">
        <f t="shared" si="57"/>
        <v>0</v>
      </c>
    </row>
    <row r="138" spans="1:11" x14ac:dyDescent="0.25">
      <c r="A138" s="155" t="s">
        <v>79</v>
      </c>
      <c r="B138" s="152"/>
      <c r="C138" s="152"/>
      <c r="D138" s="152"/>
      <c r="E138" s="149">
        <f t="shared" si="56"/>
        <v>0</v>
      </c>
      <c r="F138" s="160"/>
      <c r="G138" s="155" t="s">
        <v>79</v>
      </c>
      <c r="H138" s="152"/>
      <c r="I138" s="152"/>
      <c r="J138" s="152"/>
      <c r="K138" s="149">
        <f t="shared" si="57"/>
        <v>0</v>
      </c>
    </row>
    <row r="139" spans="1:11" x14ac:dyDescent="0.25">
      <c r="A139" s="155" t="s">
        <v>79</v>
      </c>
      <c r="B139" s="152"/>
      <c r="C139" s="152"/>
      <c r="D139" s="152"/>
      <c r="E139" s="149">
        <f t="shared" si="56"/>
        <v>0</v>
      </c>
      <c r="F139" s="160"/>
      <c r="G139" s="155" t="s">
        <v>79</v>
      </c>
      <c r="H139" s="152"/>
      <c r="I139" s="152"/>
      <c r="J139" s="152"/>
      <c r="K139" s="149">
        <f t="shared" si="57"/>
        <v>0</v>
      </c>
    </row>
    <row r="140" spans="1:11" x14ac:dyDescent="0.25">
      <c r="A140" s="155" t="s">
        <v>79</v>
      </c>
      <c r="B140" s="152"/>
      <c r="C140" s="152"/>
      <c r="D140" s="152"/>
      <c r="E140" s="149">
        <f t="shared" si="56"/>
        <v>0</v>
      </c>
      <c r="F140" s="160"/>
      <c r="G140" s="155" t="s">
        <v>79</v>
      </c>
      <c r="H140" s="152"/>
      <c r="I140" s="152"/>
      <c r="J140" s="152"/>
      <c r="K140" s="149">
        <f t="shared" si="57"/>
        <v>0</v>
      </c>
    </row>
    <row r="141" spans="1:11" x14ac:dyDescent="0.25">
      <c r="A141" s="155" t="s">
        <v>79</v>
      </c>
      <c r="B141" s="152"/>
      <c r="C141" s="152"/>
      <c r="D141" s="152"/>
      <c r="E141" s="149">
        <f t="shared" si="56"/>
        <v>0</v>
      </c>
      <c r="F141" s="160"/>
      <c r="G141" s="155" t="s">
        <v>79</v>
      </c>
      <c r="H141" s="152"/>
      <c r="I141" s="152"/>
      <c r="J141" s="152"/>
      <c r="K141" s="149">
        <f t="shared" si="57"/>
        <v>0</v>
      </c>
    </row>
    <row r="142" spans="1:11" x14ac:dyDescent="0.25">
      <c r="A142" s="155" t="s">
        <v>79</v>
      </c>
      <c r="B142" s="152"/>
      <c r="C142" s="152"/>
      <c r="D142" s="152"/>
      <c r="E142" s="149">
        <f t="shared" si="56"/>
        <v>0</v>
      </c>
      <c r="F142" s="160"/>
      <c r="G142" s="155" t="s">
        <v>79</v>
      </c>
      <c r="H142" s="152"/>
      <c r="I142" s="152"/>
      <c r="J142" s="152"/>
      <c r="K142" s="149">
        <f t="shared" si="57"/>
        <v>0</v>
      </c>
    </row>
    <row r="143" spans="1:11" x14ac:dyDescent="0.25">
      <c r="A143" s="156" t="s">
        <v>79</v>
      </c>
      <c r="B143" s="153"/>
      <c r="C143" s="153"/>
      <c r="D143" s="153"/>
      <c r="E143" s="149">
        <f t="shared" si="56"/>
        <v>0</v>
      </c>
      <c r="F143" s="160"/>
      <c r="G143" s="156" t="s">
        <v>79</v>
      </c>
      <c r="H143" s="153"/>
      <c r="I143" s="153"/>
      <c r="J143" s="153"/>
      <c r="K143" s="149">
        <f t="shared" si="57"/>
        <v>0</v>
      </c>
    </row>
    <row r="144" spans="1:11" s="145" customFormat="1" ht="15.75" thickBot="1" x14ac:dyDescent="0.3">
      <c r="A144" s="151" t="s">
        <v>0</v>
      </c>
      <c r="B144" s="164">
        <f>SUM(B133:B143)</f>
        <v>30</v>
      </c>
      <c r="C144" s="164">
        <f t="shared" ref="C144:D144" si="58">SUM(C133:C143)</f>
        <v>30</v>
      </c>
      <c r="D144" s="164">
        <f t="shared" si="58"/>
        <v>30</v>
      </c>
      <c r="E144" s="165">
        <f>SUM(B144:D144)</f>
        <v>90</v>
      </c>
      <c r="F144" s="163"/>
      <c r="G144" s="151" t="s">
        <v>0</v>
      </c>
      <c r="H144" s="200">
        <v>40</v>
      </c>
      <c r="I144" s="200">
        <v>40</v>
      </c>
      <c r="J144" s="200">
        <v>40</v>
      </c>
      <c r="K144" s="150">
        <f t="shared" si="57"/>
        <v>120</v>
      </c>
    </row>
  </sheetData>
  <mergeCells count="12">
    <mergeCell ref="A3:E3"/>
    <mergeCell ref="G3:K3"/>
    <mergeCell ref="A27:E27"/>
    <mergeCell ref="G27:K27"/>
    <mergeCell ref="A51:E51"/>
    <mergeCell ref="G51:K51"/>
    <mergeCell ref="A75:E75"/>
    <mergeCell ref="G75:K75"/>
    <mergeCell ref="A99:E99"/>
    <mergeCell ref="G99:K99"/>
    <mergeCell ref="A123:E123"/>
    <mergeCell ref="G123:K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ISTRUZIONI</vt:lpstr>
      <vt:lpstr>Sinottico costi</vt:lpstr>
      <vt:lpstr>GANTT</vt:lpstr>
      <vt:lpstr>Costo del personale_RI</vt:lpstr>
      <vt:lpstr>Costo del personale_SS</vt:lpstr>
      <vt:lpstr>Costi Ricerca Servizi Brevetti</vt:lpstr>
      <vt:lpstr>Stumentazione - altri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2021-06-22T12:22:45Z</dcterms:modified>
</cp:coreProperties>
</file>